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4015" windowHeight="6405" tabRatio="658"/>
  </bookViews>
  <sheets>
    <sheet name="Master" sheetId="4" r:id="rId1"/>
    <sheet name="Glossary" sheetId="67" r:id="rId2"/>
    <sheet name="NTDPC Disclaimer" sheetId="65" r:id="rId3"/>
    <sheet name="Update Log" sheetId="3" state="hidden" r:id="rId4"/>
    <sheet name="Scorecard Hide" sheetId="6" state="hidden" r:id="rId5"/>
    <sheet name="Scorecard sort" sheetId="7" state="hidden" r:id="rId6"/>
    <sheet name="PHMSA Disclaimer" sheetId="69" r:id="rId7"/>
  </sheets>
  <definedNames>
    <definedName name="_OCC2" localSheetId="0">Master!#REF!</definedName>
    <definedName name="_xlnm.Print_Area" localSheetId="0">Master!$1:$5</definedName>
    <definedName name="_xlnm.Print_Titles" localSheetId="0">Master!$1:$5</definedName>
    <definedName name="top" localSheetId="0">Master!#REF!</definedName>
    <definedName name="Z_96F71044_F42D_4026_85DD_448E7EAE6F48_.wvu.Cols" localSheetId="4" hidden="1">'Scorecard Hide'!$S:$U</definedName>
    <definedName name="Z_96F71044_F42D_4026_85DD_448E7EAE6F48_.wvu.PrintTitles" localSheetId="0" hidden="1">Master!$1:$5</definedName>
    <definedName name="Z_D11220A0_C700_4943_8151_3EBFAC135D42_.wvu.PrintTitles" localSheetId="0" hidden="1">Master!$1:$6</definedName>
    <definedName name="Z_D87B9587_DAC1_4666_B66A_26D6B89CB630_.wvu.Cols" localSheetId="4" hidden="1">'Scorecard Hide'!$S:$U</definedName>
    <definedName name="Z_D87B9587_DAC1_4666_B66A_26D6B89CB630_.wvu.PrintTitles" localSheetId="0" hidden="1">Master!$1:$5</definedName>
  </definedNames>
  <calcPr calcId="145621"/>
  <customWorkbookViews>
    <customWorkbookView name="brule - Personal View" guid="{D87B9587-DAC1-4666-B66A-26D6B89CB630}" mergeInterval="0" personalView="1" maximized="1" windowWidth="1252" windowHeight="614" tabRatio="741" activeSheetId="4"/>
    <customWorkbookView name="achurchwell - Personal View" guid="{96F71044-F42D-4026-85DD-448E7EAE6F48}" mergeInterval="0" personalView="1" maximized="1" windowWidth="1252" windowHeight="825" tabRatio="741" activeSheetId="4"/>
    <customWorkbookView name="Thomas D. Nail - Personal View" guid="{D11220A0-C700-4943-8151-3EBFAC135D42}" mergeInterval="0" personalView="1" maximized="1" windowWidth="1276" windowHeight="861" tabRatio="791" activeSheetId="1"/>
  </customWorkbookViews>
</workbook>
</file>

<file path=xl/calcChain.xml><?xml version="1.0" encoding="utf-8"?>
<calcChain xmlns="http://schemas.openxmlformats.org/spreadsheetml/2006/main">
  <c r="AX60" i="4" l="1"/>
  <c r="AX59" i="4"/>
  <c r="F64" i="4"/>
  <c r="B54" i="6"/>
  <c r="A54" i="6"/>
  <c r="B53" i="6"/>
  <c r="B52" i="6"/>
  <c r="A52" i="6"/>
  <c r="B51" i="6"/>
  <c r="A51" i="6"/>
  <c r="B50" i="6"/>
  <c r="A50" i="6"/>
  <c r="B49" i="6"/>
  <c r="B48" i="6"/>
  <c r="B47" i="6"/>
  <c r="A47" i="6"/>
  <c r="B46" i="6"/>
  <c r="A46" i="6"/>
  <c r="B45" i="6"/>
  <c r="A45" i="6"/>
  <c r="B44" i="6"/>
  <c r="A44" i="6"/>
  <c r="B43" i="6"/>
  <c r="A43" i="6"/>
  <c r="B42" i="6"/>
  <c r="A42" i="6"/>
  <c r="B41" i="6"/>
  <c r="A41" i="6"/>
  <c r="B40" i="6"/>
  <c r="A40" i="6"/>
  <c r="B39" i="6"/>
  <c r="A39" i="6"/>
  <c r="B38" i="6"/>
  <c r="B37" i="6"/>
  <c r="B36" i="6"/>
  <c r="B35" i="6"/>
  <c r="B34" i="6"/>
  <c r="B33" i="6"/>
  <c r="B32" i="6"/>
  <c r="B31" i="6"/>
  <c r="B30" i="6"/>
  <c r="B29" i="6"/>
  <c r="B28" i="6"/>
  <c r="B27" i="6"/>
  <c r="B26" i="6"/>
  <c r="B25" i="6"/>
  <c r="B24" i="6"/>
  <c r="B23" i="6"/>
  <c r="B22" i="6"/>
  <c r="B21" i="6"/>
  <c r="B20" i="6"/>
  <c r="B19" i="6"/>
  <c r="B18" i="6"/>
  <c r="B17" i="6"/>
  <c r="B16" i="6"/>
  <c r="B15" i="6"/>
  <c r="S15" i="6" s="1"/>
  <c r="B14" i="6"/>
  <c r="B13" i="6"/>
  <c r="B12" i="6"/>
  <c r="B11" i="6"/>
  <c r="B10" i="6"/>
  <c r="B9" i="6"/>
  <c r="B8" i="6"/>
  <c r="B7" i="6"/>
  <c r="B6" i="6"/>
  <c r="B5" i="6"/>
  <c r="B4" i="6"/>
  <c r="A36" i="6"/>
  <c r="A35" i="6"/>
  <c r="A33" i="6"/>
  <c r="A31" i="6"/>
  <c r="A30" i="6"/>
  <c r="A28" i="6"/>
  <c r="A27" i="6"/>
  <c r="A26" i="6"/>
  <c r="A23" i="6"/>
  <c r="A22" i="6"/>
  <c r="A21" i="6"/>
  <c r="A20" i="6"/>
  <c r="A16" i="6"/>
  <c r="A15" i="6"/>
  <c r="A13" i="6"/>
  <c r="A11" i="6"/>
  <c r="A8" i="6"/>
  <c r="A7" i="6"/>
  <c r="A4" i="6"/>
  <c r="A53" i="6"/>
  <c r="A49" i="6"/>
  <c r="A48" i="6"/>
  <c r="A38" i="6"/>
  <c r="A37" i="6"/>
  <c r="A34" i="6"/>
  <c r="A32" i="6"/>
  <c r="A29" i="6"/>
  <c r="A25" i="6"/>
  <c r="A24" i="6"/>
  <c r="A19" i="6"/>
  <c r="A18" i="6"/>
  <c r="A17" i="6"/>
  <c r="A14" i="6"/>
  <c r="A12" i="6"/>
  <c r="A10" i="6"/>
  <c r="A9" i="6"/>
  <c r="A6" i="6"/>
  <c r="A5" i="6"/>
  <c r="C54" i="6"/>
  <c r="C53" i="6"/>
  <c r="C52" i="6"/>
  <c r="C51" i="6"/>
  <c r="C50" i="6"/>
  <c r="S50" i="6" s="1"/>
  <c r="C49" i="6"/>
  <c r="S49" i="6" s="1"/>
  <c r="C48" i="6"/>
  <c r="C47" i="6"/>
  <c r="C46" i="6"/>
  <c r="C45" i="6"/>
  <c r="C44" i="6"/>
  <c r="C43" i="6"/>
  <c r="C42" i="6"/>
  <c r="S42" i="6" s="1"/>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S14" i="6" s="1"/>
  <c r="C13" i="6"/>
  <c r="C12" i="6"/>
  <c r="C11" i="6"/>
  <c r="C10" i="6"/>
  <c r="S10" i="6" s="1"/>
  <c r="C9" i="6"/>
  <c r="C8" i="6"/>
  <c r="C7" i="6"/>
  <c r="C6" i="6"/>
  <c r="C5" i="6"/>
  <c r="C4" i="6"/>
  <c r="S4" i="6" s="1"/>
  <c r="D54" i="6"/>
  <c r="D53" i="6"/>
  <c r="D52" i="6"/>
  <c r="D51" i="6"/>
  <c r="D50" i="6"/>
  <c r="D49" i="6"/>
  <c r="D48" i="6"/>
  <c r="D47" i="6"/>
  <c r="D46" i="6"/>
  <c r="D45" i="6"/>
  <c r="D44" i="6"/>
  <c r="D43" i="6"/>
  <c r="D42" i="6"/>
  <c r="D41" i="6"/>
  <c r="S41" i="6" s="1"/>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55" i="6" s="1"/>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56" i="6" s="1"/>
  <c r="I4" i="6"/>
  <c r="J54" i="6"/>
  <c r="T54" i="6" s="1"/>
  <c r="J53" i="6"/>
  <c r="J52" i="6"/>
  <c r="T52" i="6" s="1"/>
  <c r="J51" i="6"/>
  <c r="J50" i="6"/>
  <c r="T50" i="6" s="1"/>
  <c r="J49" i="6"/>
  <c r="J48" i="6"/>
  <c r="T48" i="6" s="1"/>
  <c r="J47" i="6"/>
  <c r="J46" i="6"/>
  <c r="T46" i="6" s="1"/>
  <c r="J45" i="6"/>
  <c r="J44" i="6"/>
  <c r="T44" i="6" s="1"/>
  <c r="J43" i="6"/>
  <c r="J42" i="6"/>
  <c r="T42" i="6" s="1"/>
  <c r="J41" i="6"/>
  <c r="J40" i="6"/>
  <c r="T40" i="6" s="1"/>
  <c r="J39" i="6"/>
  <c r="J38" i="6"/>
  <c r="J37" i="6"/>
  <c r="T37" i="6" s="1"/>
  <c r="J36" i="6"/>
  <c r="T36" i="6" s="1"/>
  <c r="J35" i="6"/>
  <c r="J34" i="6"/>
  <c r="T34" i="6" s="1"/>
  <c r="J33" i="6"/>
  <c r="J32" i="6"/>
  <c r="T32" i="6" s="1"/>
  <c r="J31" i="6"/>
  <c r="J30" i="6"/>
  <c r="T30" i="6" s="1"/>
  <c r="J29" i="6"/>
  <c r="T29" i="6" s="1"/>
  <c r="J28" i="6"/>
  <c r="T28" i="6" s="1"/>
  <c r="J27" i="6"/>
  <c r="J26" i="6"/>
  <c r="T26" i="6" s="1"/>
  <c r="J25" i="6"/>
  <c r="T25" i="6" s="1"/>
  <c r="J24" i="6"/>
  <c r="T24" i="6" s="1"/>
  <c r="J23" i="6"/>
  <c r="J22" i="6"/>
  <c r="T22" i="6" s="1"/>
  <c r="J21" i="6"/>
  <c r="J20" i="6"/>
  <c r="J19" i="6"/>
  <c r="J18" i="6"/>
  <c r="J17" i="6"/>
  <c r="T17" i="6" s="1"/>
  <c r="J16" i="6"/>
  <c r="T16" i="6" s="1"/>
  <c r="J15" i="6"/>
  <c r="J14" i="6"/>
  <c r="T14" i="6" s="1"/>
  <c r="J13" i="6"/>
  <c r="J12" i="6"/>
  <c r="T12" i="6" s="1"/>
  <c r="J11" i="6"/>
  <c r="J10" i="6"/>
  <c r="T10" i="6" s="1"/>
  <c r="J9" i="6"/>
  <c r="T9" i="6" s="1"/>
  <c r="J8" i="6"/>
  <c r="T8" i="6" s="1"/>
  <c r="J7" i="6"/>
  <c r="J6" i="6"/>
  <c r="T6" i="6" s="1"/>
  <c r="J5" i="6"/>
  <c r="J4" i="6"/>
  <c r="K54" i="6"/>
  <c r="K53" i="6"/>
  <c r="K52" i="6"/>
  <c r="K51" i="6"/>
  <c r="K50" i="6"/>
  <c r="K49" i="6"/>
  <c r="K48" i="6"/>
  <c r="K47" i="6"/>
  <c r="K46" i="6"/>
  <c r="K45" i="6"/>
  <c r="K44" i="6"/>
  <c r="K43" i="6"/>
  <c r="K42" i="6"/>
  <c r="K41" i="6"/>
  <c r="K40" i="6"/>
  <c r="K39" i="6"/>
  <c r="K38" i="6"/>
  <c r="K37" i="6"/>
  <c r="U37" i="6" s="1"/>
  <c r="K36" i="6"/>
  <c r="K35" i="6"/>
  <c r="K34" i="6"/>
  <c r="K33" i="6"/>
  <c r="K32" i="6"/>
  <c r="K31" i="6"/>
  <c r="U31" i="6" s="1"/>
  <c r="K30" i="6"/>
  <c r="K29" i="6"/>
  <c r="K28" i="6"/>
  <c r="K27" i="6"/>
  <c r="K26" i="6"/>
  <c r="K25" i="6"/>
  <c r="K24" i="6"/>
  <c r="Q24" i="6"/>
  <c r="P24" i="6"/>
  <c r="O24" i="6"/>
  <c r="N24" i="6"/>
  <c r="M24" i="6"/>
  <c r="L24" i="6"/>
  <c r="K23" i="6"/>
  <c r="K22" i="6"/>
  <c r="K21" i="6"/>
  <c r="K20" i="6"/>
  <c r="K19" i="6"/>
  <c r="U19" i="6" s="1"/>
  <c r="K18" i="6"/>
  <c r="K17" i="6"/>
  <c r="K16" i="6"/>
  <c r="K15" i="6"/>
  <c r="K14" i="6"/>
  <c r="K13" i="6"/>
  <c r="U13" i="6" s="1"/>
  <c r="K12" i="6"/>
  <c r="K11" i="6"/>
  <c r="U11" i="6" s="1"/>
  <c r="K10" i="6"/>
  <c r="K9" i="6"/>
  <c r="K8" i="6"/>
  <c r="K7" i="6"/>
  <c r="U7" i="6" s="1"/>
  <c r="K6" i="6"/>
  <c r="K5" i="6"/>
  <c r="K4" i="6"/>
  <c r="L54" i="6"/>
  <c r="L53" i="6"/>
  <c r="L52" i="6"/>
  <c r="L51" i="6"/>
  <c r="L50" i="6"/>
  <c r="L49" i="6"/>
  <c r="L48" i="6"/>
  <c r="L47" i="6"/>
  <c r="L46" i="6"/>
  <c r="Q46" i="6"/>
  <c r="P46" i="6"/>
  <c r="O46" i="6"/>
  <c r="O56" i="6" s="1"/>
  <c r="N46" i="6"/>
  <c r="M46" i="6"/>
  <c r="L45" i="6"/>
  <c r="L44" i="6"/>
  <c r="L43" i="6"/>
  <c r="L42" i="6"/>
  <c r="L41" i="6"/>
  <c r="L40" i="6"/>
  <c r="L39" i="6"/>
  <c r="L38" i="6"/>
  <c r="L37" i="6"/>
  <c r="L36" i="6"/>
  <c r="L35" i="6"/>
  <c r="L34" i="6"/>
  <c r="L33" i="6"/>
  <c r="L32" i="6"/>
  <c r="L31" i="6"/>
  <c r="L30" i="6"/>
  <c r="L29" i="6"/>
  <c r="L28" i="6"/>
  <c r="L27" i="6"/>
  <c r="L26" i="6"/>
  <c r="L25" i="6"/>
  <c r="L23" i="6"/>
  <c r="L22" i="6"/>
  <c r="L21" i="6"/>
  <c r="L20" i="6"/>
  <c r="L19" i="6"/>
  <c r="L18" i="6"/>
  <c r="L17" i="6"/>
  <c r="L16" i="6"/>
  <c r="L15" i="6"/>
  <c r="L14" i="6"/>
  <c r="U14" i="6" s="1"/>
  <c r="L13" i="6"/>
  <c r="L12" i="6"/>
  <c r="L11" i="6"/>
  <c r="L10" i="6"/>
  <c r="L9" i="6"/>
  <c r="L8" i="6"/>
  <c r="L7" i="6"/>
  <c r="L6" i="6"/>
  <c r="L5" i="6"/>
  <c r="L4" i="6"/>
  <c r="M54" i="6"/>
  <c r="M53" i="6"/>
  <c r="M52" i="6"/>
  <c r="M51" i="6"/>
  <c r="M50" i="6"/>
  <c r="M49" i="6"/>
  <c r="M48" i="6"/>
  <c r="M47" i="6"/>
  <c r="M45" i="6"/>
  <c r="M44" i="6"/>
  <c r="M43" i="6"/>
  <c r="M42" i="6"/>
  <c r="U42" i="6" s="1"/>
  <c r="M41" i="6"/>
  <c r="M40" i="6"/>
  <c r="U40" i="6" s="1"/>
  <c r="M39" i="6"/>
  <c r="M38" i="6"/>
  <c r="M37" i="6"/>
  <c r="M36" i="6"/>
  <c r="M35" i="6"/>
  <c r="M34" i="6"/>
  <c r="M33" i="6"/>
  <c r="M32" i="6"/>
  <c r="M31" i="6"/>
  <c r="M30" i="6"/>
  <c r="M29" i="6"/>
  <c r="M28" i="6"/>
  <c r="U28" i="6" s="1"/>
  <c r="M27" i="6"/>
  <c r="M26" i="6"/>
  <c r="M25" i="6"/>
  <c r="M23" i="6"/>
  <c r="M22" i="6"/>
  <c r="M21" i="6"/>
  <c r="M20" i="6"/>
  <c r="M19" i="6"/>
  <c r="M18" i="6"/>
  <c r="M17" i="6"/>
  <c r="M16" i="6"/>
  <c r="M15" i="6"/>
  <c r="M14" i="6"/>
  <c r="M13" i="6"/>
  <c r="M12" i="6"/>
  <c r="M11" i="6"/>
  <c r="M10" i="6"/>
  <c r="M9" i="6"/>
  <c r="M8" i="6"/>
  <c r="M7" i="6"/>
  <c r="M6" i="6"/>
  <c r="M5" i="6"/>
  <c r="M4" i="6"/>
  <c r="N54" i="6"/>
  <c r="N53" i="6"/>
  <c r="N52" i="6"/>
  <c r="N51" i="6"/>
  <c r="N50" i="6"/>
  <c r="N49" i="6"/>
  <c r="N48" i="6"/>
  <c r="N47" i="6"/>
  <c r="N45" i="6"/>
  <c r="N44" i="6"/>
  <c r="N43" i="6"/>
  <c r="N42" i="6"/>
  <c r="N41" i="6"/>
  <c r="N40" i="6"/>
  <c r="N39" i="6"/>
  <c r="N38" i="6"/>
  <c r="N37" i="6"/>
  <c r="N36" i="6"/>
  <c r="N35" i="6"/>
  <c r="N34" i="6"/>
  <c r="N33" i="6"/>
  <c r="N32" i="6"/>
  <c r="N31" i="6"/>
  <c r="N30" i="6"/>
  <c r="N29" i="6"/>
  <c r="N28" i="6"/>
  <c r="N27" i="6"/>
  <c r="N26" i="6"/>
  <c r="N25" i="6"/>
  <c r="N23" i="6"/>
  <c r="N22" i="6"/>
  <c r="N21" i="6"/>
  <c r="N20" i="6"/>
  <c r="N19" i="6"/>
  <c r="N18" i="6"/>
  <c r="N17" i="6"/>
  <c r="N16" i="6"/>
  <c r="N15" i="6"/>
  <c r="N14" i="6"/>
  <c r="N13" i="6"/>
  <c r="N12" i="6"/>
  <c r="N11" i="6"/>
  <c r="N10" i="6"/>
  <c r="N9" i="6"/>
  <c r="N8" i="6"/>
  <c r="N7" i="6"/>
  <c r="N6" i="6"/>
  <c r="N5" i="6"/>
  <c r="N4" i="6"/>
  <c r="N55" i="6" s="1"/>
  <c r="O54" i="6"/>
  <c r="O53" i="6"/>
  <c r="O52" i="6"/>
  <c r="O51" i="6"/>
  <c r="O50" i="6"/>
  <c r="O49" i="6"/>
  <c r="O48" i="6"/>
  <c r="O47" i="6"/>
  <c r="O45" i="6"/>
  <c r="O44" i="6"/>
  <c r="O43" i="6"/>
  <c r="O42" i="6"/>
  <c r="O41" i="6"/>
  <c r="O40" i="6"/>
  <c r="O39" i="6"/>
  <c r="O38" i="6"/>
  <c r="O37" i="6"/>
  <c r="O36" i="6"/>
  <c r="O35" i="6"/>
  <c r="O34" i="6"/>
  <c r="O33" i="6"/>
  <c r="O32" i="6"/>
  <c r="O31" i="6"/>
  <c r="O30" i="6"/>
  <c r="O29" i="6"/>
  <c r="O28" i="6"/>
  <c r="O27" i="6"/>
  <c r="O26" i="6"/>
  <c r="O25" i="6"/>
  <c r="O23" i="6"/>
  <c r="O22" i="6"/>
  <c r="O21" i="6"/>
  <c r="O20" i="6"/>
  <c r="O19" i="6"/>
  <c r="O18" i="6"/>
  <c r="O17" i="6"/>
  <c r="Q17" i="6"/>
  <c r="P17" i="6"/>
  <c r="O16" i="6"/>
  <c r="O15" i="6"/>
  <c r="O14" i="6"/>
  <c r="O13" i="6"/>
  <c r="O12" i="6"/>
  <c r="O11" i="6"/>
  <c r="O10" i="6"/>
  <c r="O9" i="6"/>
  <c r="O8" i="6"/>
  <c r="O7" i="6"/>
  <c r="O6" i="6"/>
  <c r="O5" i="6"/>
  <c r="O4" i="6"/>
  <c r="P54" i="6"/>
  <c r="P53" i="6"/>
  <c r="P52" i="6"/>
  <c r="P51" i="6"/>
  <c r="P50" i="6"/>
  <c r="P49" i="6"/>
  <c r="P48" i="6"/>
  <c r="P47" i="6"/>
  <c r="P45" i="6"/>
  <c r="P44" i="6"/>
  <c r="P43" i="6"/>
  <c r="P42" i="6"/>
  <c r="P41" i="6"/>
  <c r="P40" i="6"/>
  <c r="P39" i="6"/>
  <c r="P38" i="6"/>
  <c r="P37" i="6"/>
  <c r="P36" i="6"/>
  <c r="P35" i="6"/>
  <c r="P34" i="6"/>
  <c r="P33" i="6"/>
  <c r="P32" i="6"/>
  <c r="P31" i="6"/>
  <c r="P30" i="6"/>
  <c r="P29" i="6"/>
  <c r="P28" i="6"/>
  <c r="P27" i="6"/>
  <c r="P26" i="6"/>
  <c r="P25" i="6"/>
  <c r="P23" i="6"/>
  <c r="P22" i="6"/>
  <c r="P21" i="6"/>
  <c r="P20" i="6"/>
  <c r="P19" i="6"/>
  <c r="P18" i="6"/>
  <c r="P16" i="6"/>
  <c r="P15" i="6"/>
  <c r="P14" i="6"/>
  <c r="P13" i="6"/>
  <c r="P12" i="6"/>
  <c r="P11" i="6"/>
  <c r="P10" i="6"/>
  <c r="P9" i="6"/>
  <c r="P8" i="6"/>
  <c r="P7" i="6"/>
  <c r="P6" i="6"/>
  <c r="P5" i="6"/>
  <c r="P4" i="6"/>
  <c r="A1" i="7"/>
  <c r="B1" i="7"/>
  <c r="D1" i="7"/>
  <c r="E1" i="7"/>
  <c r="A2" i="7"/>
  <c r="B2" i="7"/>
  <c r="D2" i="7"/>
  <c r="E2" i="7"/>
  <c r="A5" i="7"/>
  <c r="B5" i="7"/>
  <c r="D3" i="7"/>
  <c r="E3" i="7"/>
  <c r="A3" i="7"/>
  <c r="B3" i="7"/>
  <c r="D4" i="7"/>
  <c r="E4" i="7"/>
  <c r="A4" i="7"/>
  <c r="B4" i="7"/>
  <c r="D5" i="7"/>
  <c r="E5" i="7"/>
  <c r="A6" i="7"/>
  <c r="B6" i="7"/>
  <c r="D13" i="7"/>
  <c r="E13" i="7"/>
  <c r="A7" i="7"/>
  <c r="B7" i="7"/>
  <c r="D6" i="7"/>
  <c r="E6" i="7"/>
  <c r="A8" i="7"/>
  <c r="B8" i="7"/>
  <c r="D7" i="7"/>
  <c r="E7" i="7"/>
  <c r="A9" i="7"/>
  <c r="B9" i="7"/>
  <c r="D14" i="7"/>
  <c r="E14" i="7"/>
  <c r="A10" i="7"/>
  <c r="B10" i="7"/>
  <c r="D8" i="7"/>
  <c r="E8" i="7"/>
  <c r="A11" i="7"/>
  <c r="B11" i="7"/>
  <c r="D15" i="7"/>
  <c r="E15" i="7"/>
  <c r="A12" i="7"/>
  <c r="B12" i="7"/>
  <c r="D22" i="7"/>
  <c r="E22" i="7"/>
  <c r="A13" i="7"/>
  <c r="B13" i="7"/>
  <c r="D9" i="7"/>
  <c r="E9" i="7"/>
  <c r="A14" i="7"/>
  <c r="B14" i="7"/>
  <c r="D16" i="7"/>
  <c r="E16" i="7"/>
  <c r="A15" i="7"/>
  <c r="B15" i="7"/>
  <c r="D23" i="7"/>
  <c r="E23" i="7"/>
  <c r="A16" i="7"/>
  <c r="B16" i="7"/>
  <c r="D17" i="7"/>
  <c r="E17" i="7"/>
  <c r="A17" i="7"/>
  <c r="B17" i="7"/>
  <c r="D10" i="7"/>
  <c r="E10" i="7"/>
  <c r="A24" i="7"/>
  <c r="B24" i="7"/>
  <c r="D11" i="7"/>
  <c r="E11" i="7"/>
  <c r="A18" i="7"/>
  <c r="B18" i="7"/>
  <c r="D18" i="7"/>
  <c r="E18" i="7"/>
  <c r="A19" i="7"/>
  <c r="B19" i="7"/>
  <c r="D19" i="7"/>
  <c r="E19" i="7"/>
  <c r="A20" i="7"/>
  <c r="B20" i="7"/>
  <c r="D20" i="7"/>
  <c r="E20" i="7"/>
  <c r="A21" i="7"/>
  <c r="B21" i="7"/>
  <c r="D12" i="7"/>
  <c r="E12" i="7"/>
  <c r="A22" i="7"/>
  <c r="B22" i="7"/>
  <c r="D24" i="7"/>
  <c r="E24" i="7"/>
  <c r="A23" i="7"/>
  <c r="B23" i="7"/>
  <c r="D21" i="7"/>
  <c r="E21" i="7"/>
  <c r="A25" i="7"/>
  <c r="B25" i="7"/>
  <c r="D25" i="7"/>
  <c r="E25" i="7"/>
  <c r="A26" i="7"/>
  <c r="B26" i="7"/>
  <c r="D26" i="7"/>
  <c r="E26" i="7"/>
  <c r="A27" i="7"/>
  <c r="B27" i="7"/>
  <c r="D27" i="7"/>
  <c r="E27" i="7"/>
  <c r="A28" i="7"/>
  <c r="B28" i="7"/>
  <c r="D28" i="7"/>
  <c r="E28" i="7"/>
  <c r="A29" i="7"/>
  <c r="B29" i="7"/>
  <c r="D29" i="7"/>
  <c r="E29" i="7"/>
  <c r="A33" i="7"/>
  <c r="B33" i="7"/>
  <c r="D31" i="7"/>
  <c r="E31" i="7"/>
  <c r="A30" i="7"/>
  <c r="B30" i="7"/>
  <c r="D32" i="7"/>
  <c r="E32" i="7"/>
  <c r="A42" i="7"/>
  <c r="B42" i="7"/>
  <c r="D33" i="7"/>
  <c r="E33" i="7"/>
  <c r="A34" i="7"/>
  <c r="B34" i="7"/>
  <c r="D34" i="7"/>
  <c r="E34" i="7"/>
  <c r="A35" i="7"/>
  <c r="B35" i="7"/>
  <c r="D35" i="7"/>
  <c r="E35" i="7"/>
  <c r="A36" i="7"/>
  <c r="B36" i="7"/>
  <c r="D36" i="7"/>
  <c r="E36" i="7"/>
  <c r="A43" i="7"/>
  <c r="B43" i="7"/>
  <c r="D30" i="7"/>
  <c r="E30" i="7"/>
  <c r="A44" i="7"/>
  <c r="B44" i="7"/>
  <c r="D37" i="7"/>
  <c r="E37" i="7"/>
  <c r="A37" i="7"/>
  <c r="B37" i="7"/>
  <c r="D38" i="7"/>
  <c r="E38" i="7"/>
  <c r="A31" i="7"/>
  <c r="B31" i="7"/>
  <c r="D39" i="7"/>
  <c r="E39" i="7"/>
  <c r="A38" i="7"/>
  <c r="B38" i="7"/>
  <c r="D40" i="7"/>
  <c r="E40" i="7"/>
  <c r="A45" i="7"/>
  <c r="B45" i="7"/>
  <c r="D41" i="7"/>
  <c r="E41" i="7"/>
  <c r="A32" i="7"/>
  <c r="B32" i="7"/>
  <c r="D42" i="7"/>
  <c r="E42" i="7"/>
  <c r="A39" i="7"/>
  <c r="B39" i="7"/>
  <c r="D43" i="7"/>
  <c r="E43" i="7"/>
  <c r="A46" i="7"/>
  <c r="B46" i="7"/>
  <c r="D44" i="7"/>
  <c r="E44" i="7"/>
  <c r="A40" i="7"/>
  <c r="B40" i="7"/>
  <c r="D45" i="7"/>
  <c r="E45" i="7"/>
  <c r="A47" i="7"/>
  <c r="B47" i="7"/>
  <c r="D46" i="7"/>
  <c r="E46" i="7"/>
  <c r="A48" i="7"/>
  <c r="B48" i="7"/>
  <c r="D47" i="7"/>
  <c r="E47" i="7"/>
  <c r="A41" i="7"/>
  <c r="B41" i="7"/>
  <c r="D48" i="7"/>
  <c r="E48" i="7"/>
  <c r="A49" i="7"/>
  <c r="B49" i="7"/>
  <c r="D50" i="7"/>
  <c r="E50" i="7"/>
  <c r="A50" i="7"/>
  <c r="B50" i="7"/>
  <c r="D51" i="7"/>
  <c r="E51" i="7"/>
  <c r="A51" i="7"/>
  <c r="B51" i="7"/>
  <c r="D49" i="7"/>
  <c r="E49" i="7"/>
  <c r="A52" i="7"/>
  <c r="B52" i="7"/>
  <c r="D52" i="7"/>
  <c r="E52" i="7"/>
  <c r="H4" i="6"/>
  <c r="Q4" i="6"/>
  <c r="H5" i="6"/>
  <c r="Q5" i="6"/>
  <c r="T5" i="6"/>
  <c r="H6" i="6"/>
  <c r="Q6" i="6"/>
  <c r="H7" i="6"/>
  <c r="Q7" i="6"/>
  <c r="T7" i="6"/>
  <c r="H8" i="6"/>
  <c r="Q8" i="6"/>
  <c r="H9" i="6"/>
  <c r="Q9" i="6"/>
  <c r="H10" i="6"/>
  <c r="Q10" i="6"/>
  <c r="H11" i="6"/>
  <c r="Q11" i="6"/>
  <c r="T11" i="6"/>
  <c r="H12" i="6"/>
  <c r="Q12" i="6"/>
  <c r="H13" i="6"/>
  <c r="Q13" i="6"/>
  <c r="T13" i="6"/>
  <c r="H14" i="6"/>
  <c r="Q14" i="6"/>
  <c r="H15" i="6"/>
  <c r="Q15" i="6"/>
  <c r="Q54" i="6"/>
  <c r="Q53" i="6"/>
  <c r="Q52" i="6"/>
  <c r="Q51" i="6"/>
  <c r="Q50" i="6"/>
  <c r="Q49" i="6"/>
  <c r="Q48" i="6"/>
  <c r="Q47" i="6"/>
  <c r="Q45" i="6"/>
  <c r="Q44" i="6"/>
  <c r="Q43" i="6"/>
  <c r="Q42" i="6"/>
  <c r="Q41" i="6"/>
  <c r="Q40" i="6"/>
  <c r="Q39" i="6"/>
  <c r="Q38" i="6"/>
  <c r="Q37" i="6"/>
  <c r="Q36" i="6"/>
  <c r="Q35" i="6"/>
  <c r="Q34" i="6"/>
  <c r="Q33" i="6"/>
  <c r="Q32" i="6"/>
  <c r="Q31" i="6"/>
  <c r="Q30" i="6"/>
  <c r="Q29" i="6"/>
  <c r="Q28" i="6"/>
  <c r="Q27" i="6"/>
  <c r="Q26" i="6"/>
  <c r="Q25" i="6"/>
  <c r="Q23" i="6"/>
  <c r="Q22" i="6"/>
  <c r="Q21" i="6"/>
  <c r="Q20" i="6"/>
  <c r="Q19" i="6"/>
  <c r="Q18" i="6"/>
  <c r="Q16" i="6"/>
  <c r="T15" i="6"/>
  <c r="H16" i="6"/>
  <c r="H17" i="6"/>
  <c r="H18" i="6"/>
  <c r="H19" i="6"/>
  <c r="T19" i="6"/>
  <c r="H20" i="6"/>
  <c r="T20" i="6"/>
  <c r="H21" i="6"/>
  <c r="T21" i="6"/>
  <c r="H22" i="6"/>
  <c r="H23" i="6"/>
  <c r="T23" i="6"/>
  <c r="H24" i="6"/>
  <c r="H25" i="6"/>
  <c r="H26" i="6"/>
  <c r="H27" i="6"/>
  <c r="T27" i="6"/>
  <c r="H28" i="6"/>
  <c r="H29" i="6"/>
  <c r="H30" i="6"/>
  <c r="S30" i="6" s="1"/>
  <c r="H31" i="6"/>
  <c r="H32" i="6"/>
  <c r="H33" i="6"/>
  <c r="T33" i="6"/>
  <c r="H34" i="6"/>
  <c r="H35" i="6"/>
  <c r="T35" i="6"/>
  <c r="H36" i="6"/>
  <c r="H37" i="6"/>
  <c r="H38" i="6"/>
  <c r="T38" i="6"/>
  <c r="H39" i="6"/>
  <c r="H40" i="6"/>
  <c r="H41" i="6"/>
  <c r="H42" i="6"/>
  <c r="H43" i="6"/>
  <c r="T43" i="6"/>
  <c r="H44" i="6"/>
  <c r="H45" i="6"/>
  <c r="T45" i="6"/>
  <c r="H46" i="6"/>
  <c r="H47" i="6"/>
  <c r="H48" i="6"/>
  <c r="H49" i="6"/>
  <c r="T49" i="6"/>
  <c r="H50" i="6"/>
  <c r="H51" i="6"/>
  <c r="H52" i="6"/>
  <c r="H53" i="6"/>
  <c r="H54" i="6"/>
  <c r="S54" i="6" s="1"/>
  <c r="E59" i="4"/>
  <c r="L59" i="4"/>
  <c r="M59" i="4"/>
  <c r="F59" i="4"/>
  <c r="F60" i="4" s="1"/>
  <c r="BC59" i="4"/>
  <c r="AN59" i="4"/>
  <c r="AO59" i="4"/>
  <c r="Q59" i="4"/>
  <c r="AV59" i="4"/>
  <c r="BA59" i="4"/>
  <c r="E60" i="4"/>
  <c r="L60" i="4"/>
  <c r="M60" i="4"/>
  <c r="BC60" i="4"/>
  <c r="AN60" i="4"/>
  <c r="AO60" i="4"/>
  <c r="Q60" i="4"/>
  <c r="AV60" i="4"/>
  <c r="BA60" i="4"/>
  <c r="F65" i="4"/>
  <c r="F66" i="4"/>
  <c r="F67" i="4"/>
  <c r="F68" i="4"/>
  <c r="T47" i="6"/>
  <c r="T31" i="6"/>
  <c r="T53" i="6"/>
  <c r="T41" i="6"/>
  <c r="S11" i="6"/>
  <c r="D55" i="6"/>
  <c r="T39" i="6"/>
  <c r="S23" i="6"/>
  <c r="T18" i="6"/>
  <c r="T51" i="6"/>
  <c r="D56" i="6"/>
  <c r="T4" i="6"/>
  <c r="U4" i="6"/>
  <c r="U15" i="6"/>
  <c r="U34" i="6"/>
  <c r="U51" i="6"/>
  <c r="U27" i="6"/>
  <c r="U39" i="6"/>
  <c r="S7" i="6"/>
  <c r="S35" i="6"/>
  <c r="S8" i="6"/>
  <c r="S12" i="6"/>
  <c r="S18" i="6"/>
  <c r="S28" i="6"/>
  <c r="S45" i="6"/>
  <c r="B55" i="6"/>
  <c r="M56" i="6"/>
  <c r="P56" i="6"/>
  <c r="U32" i="6"/>
  <c r="U38" i="6"/>
  <c r="U43" i="6"/>
  <c r="P55" i="6"/>
  <c r="O55" i="6" l="1"/>
  <c r="E55" i="6"/>
  <c r="S46" i="6"/>
  <c r="J56" i="6"/>
  <c r="F55" i="6"/>
  <c r="S6" i="6"/>
  <c r="S26" i="6"/>
  <c r="U54" i="6"/>
  <c r="R54" i="6" s="1"/>
  <c r="U44" i="6"/>
  <c r="R14" i="6"/>
  <c r="K56" i="6"/>
  <c r="S34" i="6"/>
  <c r="R34" i="6" s="1"/>
  <c r="S40" i="6"/>
  <c r="G56" i="6"/>
  <c r="E56" i="6"/>
  <c r="S53" i="6"/>
  <c r="S51" i="6"/>
  <c r="S48" i="6"/>
  <c r="S44" i="6"/>
  <c r="S43" i="6"/>
  <c r="R43" i="6" s="1"/>
  <c r="S39" i="6"/>
  <c r="S38" i="6"/>
  <c r="S31" i="6"/>
  <c r="S22" i="6"/>
  <c r="S19" i="6"/>
  <c r="U18" i="6"/>
  <c r="R18" i="6" s="1"/>
  <c r="U29" i="6"/>
  <c r="U33" i="6"/>
  <c r="U35" i="6"/>
  <c r="U45" i="6"/>
  <c r="R45" i="6" s="1"/>
  <c r="U48" i="6"/>
  <c r="R48" i="6" s="1"/>
  <c r="U5" i="6"/>
  <c r="M55" i="6"/>
  <c r="B56" i="6"/>
  <c r="K55" i="6"/>
  <c r="S20" i="6"/>
  <c r="R42" i="6"/>
  <c r="R35" i="6"/>
  <c r="R40" i="6"/>
  <c r="R15" i="6"/>
  <c r="I55" i="6"/>
  <c r="S13" i="6"/>
  <c r="R13" i="6" s="1"/>
  <c r="C56" i="6"/>
  <c r="C55" i="6"/>
  <c r="U10" i="6"/>
  <c r="R10" i="6" s="1"/>
  <c r="J55" i="6"/>
  <c r="Q56" i="6"/>
  <c r="L56" i="6"/>
  <c r="L55" i="6"/>
  <c r="R7" i="6"/>
  <c r="R11" i="6"/>
  <c r="U53" i="6"/>
  <c r="F56" i="6"/>
  <c r="R31" i="6"/>
  <c r="R39" i="6"/>
  <c r="R28" i="6"/>
  <c r="R4" i="6"/>
  <c r="H56" i="6"/>
  <c r="U41" i="6"/>
  <c r="R41" i="6" s="1"/>
  <c r="U50" i="6"/>
  <c r="R50" i="6" s="1"/>
  <c r="U23" i="6"/>
  <c r="R23" i="6" s="1"/>
  <c r="U47" i="6"/>
  <c r="R47" i="6" s="1"/>
  <c r="N56" i="6"/>
  <c r="U22" i="6"/>
  <c r="U26" i="6"/>
  <c r="U36" i="6"/>
  <c r="U49" i="6"/>
  <c r="R49" i="6" s="1"/>
  <c r="U20" i="6"/>
  <c r="U46" i="6"/>
  <c r="U9" i="6"/>
  <c r="S21" i="6"/>
  <c r="S29" i="6"/>
  <c r="R29" i="6" s="1"/>
  <c r="S24" i="6"/>
  <c r="S17" i="6"/>
  <c r="S27" i="6"/>
  <c r="R27" i="6" s="1"/>
  <c r="S33" i="6"/>
  <c r="S47" i="6"/>
  <c r="S9" i="6"/>
  <c r="R19" i="6"/>
  <c r="R51" i="6"/>
  <c r="R44" i="6"/>
  <c r="R38" i="6"/>
  <c r="U16" i="6"/>
  <c r="U25" i="6"/>
  <c r="U52" i="6"/>
  <c r="U17" i="6"/>
  <c r="R17" i="6" s="1"/>
  <c r="U8" i="6"/>
  <c r="R8" i="6" s="1"/>
  <c r="U21" i="6"/>
  <c r="U30" i="6"/>
  <c r="R30" i="6" s="1"/>
  <c r="U6" i="6"/>
  <c r="R6" i="6" s="1"/>
  <c r="U12" i="6"/>
  <c r="R12" i="6" s="1"/>
  <c r="U24" i="6"/>
  <c r="S16" i="6"/>
  <c r="S52" i="6"/>
  <c r="S25" i="6"/>
  <c r="R25" i="6" s="1"/>
  <c r="S37" i="6"/>
  <c r="R37" i="6" s="1"/>
  <c r="S36" i="6"/>
  <c r="S32" i="6"/>
  <c r="R32" i="6" s="1"/>
  <c r="H55" i="6"/>
  <c r="S5" i="6"/>
  <c r="Q55" i="6"/>
  <c r="R9" i="6"/>
  <c r="R16" i="6"/>
  <c r="R52" i="6"/>
  <c r="R26" i="6" l="1"/>
  <c r="R46" i="6"/>
  <c r="R5" i="6"/>
  <c r="R33" i="6"/>
  <c r="R20" i="6"/>
  <c r="R22" i="6"/>
  <c r="R53" i="6"/>
  <c r="R36" i="6"/>
  <c r="R24" i="6"/>
  <c r="R21" i="6"/>
  <c r="R55" i="6" l="1"/>
  <c r="R56" i="6" s="1"/>
</calcChain>
</file>

<file path=xl/comments1.xml><?xml version="1.0" encoding="utf-8"?>
<comments xmlns="http://schemas.openxmlformats.org/spreadsheetml/2006/main">
  <authors>
    <author>Thomas D. Nail</author>
    <author>brule</author>
    <author>brian.tooley</author>
  </authors>
  <commentList>
    <comment ref="D5" authorId="0">
      <text>
        <r>
          <rPr>
            <sz val="8"/>
            <color indexed="81"/>
            <rFont val="Tahoma"/>
            <family val="2"/>
          </rPr>
          <t>How long before the ticket expires or needs to be renewed.</t>
        </r>
      </text>
    </comment>
    <comment ref="E5" authorId="0">
      <text>
        <r>
          <rPr>
            <sz val="8"/>
            <color indexed="81"/>
            <rFont val="Tahoma"/>
            <family val="2"/>
          </rPr>
          <t>Is white-lining (marking the proposed excavation site with white paint or flags) required by the excavator?</t>
        </r>
      </text>
    </comment>
    <comment ref="F5" authorId="0">
      <text>
        <r>
          <rPr>
            <sz val="8"/>
            <color indexed="81"/>
            <rFont val="Tahoma"/>
            <family val="2"/>
          </rPr>
          <t>The horizontal distance specified on either side of a facility in which extra precautions are required (a.k.a. approximate location, etc).</t>
        </r>
      </text>
    </comment>
    <comment ref="M5" authorId="0">
      <text>
        <r>
          <rPr>
            <sz val="8"/>
            <color indexed="81"/>
            <rFont val="Tahoma"/>
            <family val="2"/>
          </rPr>
          <t>Is a separate locate request required for each excavator?</t>
        </r>
      </text>
    </comment>
    <comment ref="N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P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Q5" authorId="0">
      <text>
        <r>
          <rPr>
            <sz val="8"/>
            <color indexed="81"/>
            <rFont val="Tahoma"/>
            <family val="2"/>
          </rPr>
          <t>Are there entities that are exempt from Excavator Notice requirements?</t>
        </r>
      </text>
    </comment>
    <comment ref="AN5" authorId="0">
      <text>
        <r>
          <rPr>
            <sz val="8"/>
            <color indexed="81"/>
            <rFont val="Tahoma"/>
            <family val="2"/>
          </rPr>
          <t>Is the owner/operator required to respond to a design request?</t>
        </r>
      </text>
    </comment>
    <comment ref="AO5" authorId="0">
      <text>
        <r>
          <rPr>
            <sz val="8"/>
            <color indexed="81"/>
            <rFont val="Tahoma"/>
            <family val="2"/>
          </rPr>
          <t>Are all owner/operators of underground utilities required to be a member of the One-Call Notification Center?</t>
        </r>
      </text>
    </comment>
    <comment ref="AT5" authorId="0">
      <text>
        <r>
          <rPr>
            <sz val="8"/>
            <color indexed="81"/>
            <rFont val="Tahoma"/>
            <family val="2"/>
          </rPr>
          <t>Are penalties and or fines specified for violations of the law by excavators?</t>
        </r>
      </text>
    </comment>
    <comment ref="AV5" authorId="0">
      <text>
        <r>
          <rPr>
            <sz val="8"/>
            <color indexed="81"/>
            <rFont val="Tahoma"/>
            <family val="2"/>
          </rPr>
          <t>Are penalties and or fines specified for violations of the law by excavators?</t>
        </r>
      </text>
    </comment>
    <comment ref="AX5" authorId="0">
      <text>
        <r>
          <rPr>
            <sz val="8"/>
            <color indexed="81"/>
            <rFont val="Tahoma"/>
            <family val="2"/>
          </rPr>
          <t>Are penalties and or fines specified for violations of the law by operators?</t>
        </r>
      </text>
    </comment>
    <comment ref="BA5" authorId="0">
      <text>
        <r>
          <rPr>
            <sz val="8"/>
            <color indexed="81"/>
            <rFont val="Tahoma"/>
            <family val="2"/>
          </rPr>
          <t>Is there a specified entity to enforce the law?</t>
        </r>
      </text>
    </comment>
    <comment ref="BC5" authorId="0">
      <text>
        <r>
          <rPr>
            <sz val="8"/>
            <color indexed="81"/>
            <rFont val="Tahoma"/>
            <family val="2"/>
          </rPr>
          <t>Is reporting of ALL underground damages required by ALL owner/operators?</t>
        </r>
      </text>
    </comment>
    <comment ref="BD5" authorId="0">
      <text>
        <r>
          <rPr>
            <sz val="8"/>
            <color indexed="81"/>
            <rFont val="Tahoma"/>
            <family val="2"/>
          </rPr>
          <t>Is reporting of ALL underground damages required by ALL excavators?</t>
        </r>
      </text>
    </comment>
    <comment ref="AX28" authorId="0">
      <text>
        <r>
          <rPr>
            <sz val="8"/>
            <color indexed="81"/>
            <rFont val="Tahoma"/>
            <family val="2"/>
          </rPr>
          <t>Up to a maximum of $5,000 per violation, injunctive relief as the court consider necessary or appropriate. Maybe enjoined from work in state only if the damage occurred on more than 3 occasions.</t>
        </r>
      </text>
    </comment>
    <comment ref="AX33" authorId="0">
      <text>
        <r>
          <rPr>
            <sz val="8"/>
            <color indexed="81"/>
            <rFont val="Tahoma"/>
            <family val="2"/>
          </rPr>
          <t>Gas and hazardous liquids $10,000 per day maximum $500,000 , others $500 per day maximum of $5,000</t>
        </r>
      </text>
    </comment>
    <comment ref="BC35" authorId="0">
      <text>
        <r>
          <rPr>
            <sz val="8"/>
            <color indexed="81"/>
            <rFont val="Tahoma"/>
            <family val="2"/>
          </rPr>
          <t>Each operator shall file monthly, including any month in which there are no violations to report, with the commission, on or before the 15 th day of the following month, written reports of probable violations of PUC 800, damage to underground
facilities, or both.</t>
        </r>
      </text>
    </comment>
    <comment ref="BA36" authorId="0">
      <text>
        <r>
          <rPr>
            <sz val="8"/>
            <color indexed="81"/>
            <rFont val="Tahoma"/>
            <family val="2"/>
          </rPr>
          <t>Superior Court</t>
        </r>
      </text>
    </comment>
    <comment ref="BC36" authorId="0">
      <text>
        <r>
          <rPr>
            <sz val="8"/>
            <color indexed="81"/>
            <rFont val="Tahoma"/>
            <family val="2"/>
          </rPr>
          <t>An operator shall maintain a record of all damage to its underground facilities, including all damage reported by an excavator pursuant to subsection e. of section 10 of this act. An operator shall provide an updated copy of this record to the board on a quarterly basis.</t>
        </r>
      </text>
    </comment>
    <comment ref="AX37" authorId="2">
      <text>
        <r>
          <rPr>
            <sz val="8"/>
            <color indexed="81"/>
            <rFont val="Tahoma"/>
            <family val="2"/>
          </rPr>
          <t>Up to $5K 1st offense; up to $25K each subsequent offense All penalties collected go to state general fund</t>
        </r>
      </text>
    </comment>
  </commentList>
</comments>
</file>

<file path=xl/comments2.xml><?xml version="1.0" encoding="utf-8"?>
<comments xmlns="http://schemas.openxmlformats.org/spreadsheetml/2006/main">
  <authors>
    <author>brule</author>
  </authors>
  <commentList>
    <comment ref="B2" authorId="0">
      <text>
        <r>
          <rPr>
            <u/>
            <sz val="8"/>
            <color indexed="81"/>
            <rFont val="Tahoma"/>
            <family val="2"/>
          </rPr>
          <t>See</t>
        </r>
        <r>
          <rPr>
            <sz val="8"/>
            <color indexed="81"/>
            <rFont val="Tahoma"/>
            <family val="2"/>
          </rPr>
          <t xml:space="preserve"> CGA Appendix A: Definitions.</t>
        </r>
      </text>
    </comment>
    <comment ref="B3" authorId="0">
      <text>
        <r>
          <rPr>
            <u/>
            <sz val="8"/>
            <color indexed="81"/>
            <rFont val="Tahoma"/>
            <family val="2"/>
          </rPr>
          <t>See</t>
        </r>
        <r>
          <rPr>
            <sz val="8"/>
            <color indexed="81"/>
            <rFont val="Tahoma"/>
            <family val="2"/>
          </rPr>
          <t xml:space="preserve"> CGA Appendix A: Definitions.</t>
        </r>
      </text>
    </comment>
  </commentList>
</comments>
</file>

<file path=xl/sharedStrings.xml><?xml version="1.0" encoding="utf-8"?>
<sst xmlns="http://schemas.openxmlformats.org/spreadsheetml/2006/main" count="3525" uniqueCount="1068">
  <si>
    <t xml:space="preserve">Statute / Act   </t>
  </si>
  <si>
    <t>http://www.iowaonecall.com/</t>
  </si>
  <si>
    <t>http://www.laonecall.com/</t>
  </si>
  <si>
    <t>Nev. Admin. Code §§455.010 to -.170</t>
  </si>
  <si>
    <t>PUC or AG may enjoin excavation which poses danger of death or serious physical harm or property damage</t>
  </si>
  <si>
    <t>Several regulations set to expire on 2/12/2016</t>
  </si>
  <si>
    <t>http://www.callokie.com</t>
  </si>
  <si>
    <t>Act expires 12/31/2016; incorporates CGA Best Practices and HDD Consortium good practices by reference.  Ticket life - If the excavator removes its equipment and vacates a worksite for more than two business days, he shall renotify the One Call System unless other arrangements have been made with facility owners.  Sewer laterals - Operator may locate sewer laterals "as a helpful guide to the excavator or owner" but locating sewer laterals will not impose liability on operator.   Enforcement - Department of Labor and Industry is primary enforcement agency.</t>
  </si>
  <si>
    <t>http://www.sdonecall.com</t>
  </si>
  <si>
    <t>http://www.callbeforeyoudig.org</t>
  </si>
  <si>
    <t>Arizona's Damage Prevention Statute, Ariz. Rev. Stat. § 40-360.21 to .32</t>
  </si>
  <si>
    <t>Underground Utility Damage Prevention, Guam Code §§ 71101-71110</t>
  </si>
  <si>
    <t>Del. Code Ann. title 26, §§ 801 to 813 Underground Utility Damage Prevention and Safety Act</t>
  </si>
  <si>
    <t>Haw. Rev. Stat. §§ 269E-1 to -17, One Call Center; Advance Warning to Excavators</t>
  </si>
  <si>
    <t>Idaho Code Ann. §§ 55-2201 to -2210, Underground Facilities Damage Prevention</t>
  </si>
  <si>
    <t>Mo. Rev. Stat. §§ 319.010 - 319.050, Underground Facility Safety and Damage Prevention Act</t>
  </si>
  <si>
    <t>Ala. Code §§ 37-15-1 - 37-15-11, Notification of Excavation or Demolition Operations</t>
  </si>
  <si>
    <t>Fla. Stat. §§ 556.101 - 556.116, Underground Facility Damage Prevention and Safety</t>
  </si>
  <si>
    <t>Miss. Code Ann. §§ 77-13-1 - 77-13-23, Title 77 Public Utilities and Carriers, Ch. 13 Regulation of Excavations Near Underground Utility Facilities</t>
  </si>
  <si>
    <t xml:space="preserve">Neither the NTDPC, its members, its associate members, its sponsors, nor its counsel shall be liable for any errors, inaccuracies or delays in the information and content contained in this One-Call Summary, or for any actions taken in reliance thereon.  THE NTDPC EXPRESSLY DISCLAIMS ALL WARRANTIES, EXPRESSED OR IMPLIED, AS TO THE ACCURACY OF ANY THE INFORMATION OR CONTENT PROVIDED, OR AS TO THE FITNESS OF THE INFORMATION OR CONTENT FOR ANY PURPOSE. </t>
  </si>
  <si>
    <t>Guam does not have a One-Call Center</t>
  </si>
  <si>
    <t>Title 83, Illinois Administrative Code, Part 265, Protection of Underground Utility Facilities</t>
  </si>
  <si>
    <t>Louisiana Department of Public Safety and Corrections or any local law enforcement agency.</t>
  </si>
  <si>
    <t>10/01/04 (regulations effective 2/1/06)</t>
  </si>
  <si>
    <t>Puerto Rico</t>
  </si>
  <si>
    <t>http://www.azbluestake.com</t>
  </si>
  <si>
    <t>"The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Any such recommendations relating to a local governing authority shall comply with the provisions of paragraph (2) of this subsection. Any proceeding or civil penalty undertaken pursuant to this Code section shall neither prevent nor preempt the right of any party to obtain civil damages for personal injury or property damage in private causes of action except as otherwise provided in this chapter."</t>
  </si>
  <si>
    <t>No One Call Center</t>
  </si>
  <si>
    <t>Guam</t>
  </si>
  <si>
    <t xml:space="preserve">Although the NTDPC makes reasonable efforts to obtain reliable information and content from third parties, the NTDPC does not guarantee the accuracy of or endorse the views or opinions given by any third party content provider.  This site may point to other Internet sites that may be of interest to you, however the NTDPC does not endorse or take responsibility for the content on such other sites. </t>
  </si>
  <si>
    <t xml:space="preserve">                                                                                                                                                                         Whilst the NTDPC has made reasonable efforts to ensure that the information provided by the NTDPC in the One-Call Summary is accurate and up to date, it reserves the right to make corrections and does not warrant that it is accurate or complete.  Laws, statutes, and regulations will change with time.  The NTDPC hereby disclaims all liability to the maximum extent permitted by law in relation to the One-Call Summary and does not give any warranties (including any statutory ones) in relation to the One-Call Summary.  This is a free service and therefore you agree by accessing the One-Call Summary that this disclaimer is reasonable.  </t>
  </si>
  <si>
    <t xml:space="preserve">                                                                                                                                                                         Any copying, redistribution or republication of the One-Call Summary, or the content thereof, for commercial gain is strictly prohibited. </t>
  </si>
  <si>
    <t>Nev. Rev. Stat. §§ 455.080 to -.180 Excavations and High-Voltage Lines</t>
  </si>
  <si>
    <t>Mandatory Reporting by Utility Owners to State Entity or Department</t>
  </si>
  <si>
    <t>Mandatory Reporting by Excavators to State Entity or Department</t>
  </si>
  <si>
    <t>Mandatory Reporting to State Entity or Department (Gas Only)</t>
  </si>
  <si>
    <r>
      <t xml:space="preserve">Mandatory Reporting (Gas Only) – </t>
    </r>
    <r>
      <rPr>
        <sz val="10"/>
        <rFont val="Arial"/>
        <family val="2"/>
      </rPr>
      <t>Is reporting of damage to an underground natural gas and/or hazardous liquids facility to a state entity or department required of excavators and/or underground facility owner/operators?</t>
    </r>
  </si>
  <si>
    <t>Not addressed.</t>
  </si>
  <si>
    <r>
      <t xml:space="preserve">Abandoned Facility - </t>
    </r>
    <r>
      <rPr>
        <sz val="10"/>
        <rFont val="Arial"/>
        <family val="2"/>
      </rPr>
      <t>Any underground or submerged line or facility no longer in use.</t>
    </r>
  </si>
  <si>
    <t>Minimum Standards for Locator Qualifications</t>
  </si>
  <si>
    <t xml:space="preserve">One-Call Law Addresses Board Make-Up </t>
  </si>
  <si>
    <t>One-Call Law Addresses Board Make-Up</t>
  </si>
  <si>
    <t>Penalties / Fines Other</t>
  </si>
  <si>
    <t>Administrative Rules / Regulations</t>
  </si>
  <si>
    <t>One-Call Law Designates Separate Body to Advise Enforcement Authority</t>
  </si>
  <si>
    <t>New Facilities Must Be Locatable</t>
  </si>
  <si>
    <r>
      <t xml:space="preserve">Locatable - </t>
    </r>
    <r>
      <rPr>
        <sz val="10"/>
        <rFont val="Arial"/>
        <family val="2"/>
      </rPr>
      <t>Can the approximate location of the facility be determined by electronic means?</t>
    </r>
  </si>
  <si>
    <r>
      <t xml:space="preserve">Separate Body - </t>
    </r>
    <r>
      <rPr>
        <sz val="10"/>
        <rFont val="Arial"/>
        <family val="2"/>
      </rPr>
      <t>Does the law designate a separate body that impartially adjudicates alleged violations in a structured review process?</t>
    </r>
  </si>
  <si>
    <t>Added changes to MA, MS, NJ, NY, OK, PA, TX</t>
  </si>
  <si>
    <t>Operator Requirements</t>
  </si>
  <si>
    <t>Changed heading of column F adding non-invasive &amp; added Associate Rules &amp; Regs.</t>
  </si>
  <si>
    <t>Special Digging Requirements within Tolerance Zone</t>
  </si>
  <si>
    <t>Hand Dig / Vacuum Excavate within Tolerance Zone</t>
  </si>
  <si>
    <t>Call 911 if Hazardous Materials Released</t>
  </si>
  <si>
    <t>Excavators</t>
  </si>
  <si>
    <t>Operators</t>
  </si>
  <si>
    <t>Added changes to AR, CT, DC, DE, LA, MD</t>
  </si>
  <si>
    <t>Positive Response - Automated</t>
  </si>
  <si>
    <t>Operator Must Provide One-Call Center with Information Re Locations of Buried Facilities</t>
  </si>
  <si>
    <t>Operator Must Provide Updated Information Re Locations of Buried Facilities</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</si>
  <si>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</si>
  <si>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</si>
  <si>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</si>
  <si>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</si>
  <si>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</si>
  <si>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</si>
  <si>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</si>
  <si>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</si>
  <si>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</si>
  <si>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</si>
  <si>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</si>
  <si>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</si>
  <si>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</si>
  <si>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</si>
  <si>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</si>
  <si>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</si>
  <si>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</si>
  <si>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</si>
  <si>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</si>
  <si>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</si>
  <si>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</si>
  <si>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</si>
  <si>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</si>
  <si>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</si>
  <si>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</si>
  <si>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</si>
  <si>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</si>
  <si>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</si>
  <si>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</si>
  <si>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</si>
  <si>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</si>
  <si>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</si>
  <si>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</si>
  <si>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</si>
  <si>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</si>
  <si>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</si>
  <si>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</si>
  <si>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</si>
  <si>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</si>
  <si>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</si>
  <si>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</si>
  <si>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</si>
  <si>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</si>
  <si>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</si>
  <si>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</si>
  <si>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</si>
  <si>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</si>
  <si>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</si>
  <si>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</si>
  <si>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</si>
  <si>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</si>
  <si>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24"</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</si>
  <si>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</si>
  <si>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</si>
  <si>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</si>
  <si>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</si>
  <si>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</si>
  <si>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</si>
  <si>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</si>
  <si>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</si>
  <si>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</si>
  <si>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</si>
  <si>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</si>
  <si>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</si>
  <si>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</si>
  <si>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</si>
  <si>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30"</t>
  </si>
  <si>
    <t>Mandatory Reporting</t>
  </si>
  <si>
    <t>Notes</t>
  </si>
  <si>
    <t>Testing Updates &amp; guideline sort</t>
  </si>
  <si>
    <t>Added Formulas to Column B on Scorecard &amp; Scorecard Hide</t>
  </si>
  <si>
    <t>West Virginia</t>
  </si>
  <si>
    <t>Emergency Clause Definition</t>
  </si>
  <si>
    <t>South Carolina</t>
  </si>
  <si>
    <t>South Dakota</t>
  </si>
  <si>
    <t>North Carolina</t>
  </si>
  <si>
    <t>North Dakota</t>
  </si>
  <si>
    <t>Date of Last Revision</t>
  </si>
  <si>
    <t>Preserve / Maintain Marks Required</t>
  </si>
  <si>
    <t>Mandatory Membership</t>
  </si>
  <si>
    <t>Georgia Public Service Commission</t>
  </si>
  <si>
    <t>Hawaii Public Utilities Commission</t>
  </si>
  <si>
    <t>Prosecuting Attorney in the county where the violation occurred</t>
  </si>
  <si>
    <t>Illinois Commerce Commission</t>
  </si>
  <si>
    <t>Indiana Utility Regulatory Commission</t>
  </si>
  <si>
    <t>Maine Public Utilities Commission</t>
  </si>
  <si>
    <t>Maryland Underground Facilities Damage Prevention Authority</t>
  </si>
  <si>
    <t>New Jersey Board of Public Utilities</t>
  </si>
  <si>
    <t>Oregon Public Utility Commission</t>
  </si>
  <si>
    <t>Vermont Public Service Board</t>
  </si>
  <si>
    <t>Attorney General</t>
  </si>
  <si>
    <t>3 consecutive weeks</t>
  </si>
  <si>
    <t xml:space="preserve">220 Ill. Comp. Stat. §§ 50/1 to /14 Illinois Underground Utilities Facilities Damage Prevention Act </t>
  </si>
  <si>
    <t>Ind. Code §§ 8-1-26-1 to -22 Damage to Underground Facilities</t>
  </si>
  <si>
    <t>www.iupps.org</t>
  </si>
  <si>
    <t>http://www.akonecall.com/</t>
  </si>
  <si>
    <t>http://www.arkonecall.com/</t>
  </si>
  <si>
    <t>http://www.usanorth.org/</t>
  </si>
  <si>
    <t>http://www.missutility.net/</t>
  </si>
  <si>
    <t>http://www.gaupc.com/</t>
  </si>
  <si>
    <t>http://www.kansasonecall.com/</t>
  </si>
  <si>
    <t>http://www.digsafe.com/</t>
  </si>
  <si>
    <t>http://www.gopherstateonecall.org/</t>
  </si>
  <si>
    <t>http://www.ms1call.org/</t>
  </si>
  <si>
    <t>http://www.mo1call.com/</t>
  </si>
  <si>
    <t>http://www.callbeforeyoudig.org/</t>
  </si>
  <si>
    <t>http://www.ne-diggers.com/</t>
  </si>
  <si>
    <t>http://www.nj1-call.org/</t>
  </si>
  <si>
    <t>http://www.nmonecall.org/</t>
  </si>
  <si>
    <t xml:space="preserve">No </t>
  </si>
  <si>
    <t>http://www.diggershotline.com/</t>
  </si>
  <si>
    <t>http://www.onecallofwyoming.com</t>
  </si>
  <si>
    <t>White-Line Required</t>
  </si>
  <si>
    <t>Hand-Dig / Soft Excavate Required</t>
  </si>
  <si>
    <t>New York</t>
  </si>
  <si>
    <t>State Scorecard to NTDPC Model</t>
  </si>
  <si>
    <t>Washington DC</t>
  </si>
  <si>
    <t>Penalties / Fines ≥ NTDPC Model</t>
  </si>
  <si>
    <t>True Count</t>
  </si>
  <si>
    <t>Yes Results</t>
  </si>
  <si>
    <t>No Results</t>
  </si>
  <si>
    <t>Tolerance Zone Counts</t>
  </si>
  <si>
    <t>Monitor Back Ream Required</t>
  </si>
  <si>
    <t>False Count</t>
  </si>
  <si>
    <r>
      <t xml:space="preserve">Non-Delegable Duty – </t>
    </r>
    <r>
      <rPr>
        <sz val="10"/>
        <rFont val="Arial"/>
        <family val="2"/>
      </rPr>
      <t>Is a separate locate request required for each excavator?</t>
    </r>
  </si>
  <si>
    <r>
      <t xml:space="preserve">Tolerance Zone – </t>
    </r>
    <r>
      <rPr>
        <sz val="10"/>
        <rFont val="Arial"/>
        <family val="2"/>
      </rPr>
      <t>The horizontal distance specified on either side of a facility in which extra precautions are required (a.k.a. approximate location, etc).</t>
    </r>
  </si>
  <si>
    <r>
      <t>Emergency Clause –</t>
    </r>
    <r>
      <rPr>
        <sz val="10"/>
        <rFont val="Arial"/>
        <family val="2"/>
      </rPr>
      <t xml:space="preserve"> Is there an emergency clause (e.g. allowing excavation prior to locating)?</t>
    </r>
  </si>
  <si>
    <r>
      <t xml:space="preserve">Penalties / Fines – </t>
    </r>
    <r>
      <rPr>
        <sz val="10"/>
        <rFont val="Arial"/>
        <family val="2"/>
      </rPr>
      <t>Are penalties and or fines specified for violations of the law?</t>
    </r>
  </si>
  <si>
    <r>
      <t>Enforcement Agency –</t>
    </r>
    <r>
      <rPr>
        <sz val="10"/>
        <rFont val="Arial"/>
        <family val="2"/>
      </rPr>
      <t xml:space="preserve"> Is there a specified entity to enforce the law?</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</si>
  <si>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t>
    </r>
  </si>
  <si>
    <t>http://www.kentucky811.org</t>
  </si>
  <si>
    <t xml:space="preserve">No
</t>
  </si>
  <si>
    <t xml:space="preserve"> Not addressed</t>
  </si>
  <si>
    <t>http://www.oups.org/</t>
  </si>
  <si>
    <r>
      <t xml:space="preserve">Damage Investigation - </t>
    </r>
    <r>
      <rPr>
        <sz val="10"/>
        <rFont val="Arial"/>
        <family val="2"/>
      </rPr>
      <t>Is an enforcement authority responsible for investigating all reported damages?</t>
    </r>
  </si>
  <si>
    <t>Damage Investigation Required by Enforcement Authority</t>
  </si>
  <si>
    <t>http://www.sc1pups.org/</t>
  </si>
  <si>
    <t>http://www.tnonecall.com/</t>
  </si>
  <si>
    <t>http://www.bluestakes.org/</t>
  </si>
  <si>
    <t>http://www.missutilityofvirginia.com/</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</si>
  <si>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</si>
  <si>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</si>
  <si>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</si>
  <si>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</si>
  <si>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</si>
  <si>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</si>
  <si>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</si>
  <si>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</si>
  <si>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(Specific Language)</t>
  </si>
  <si>
    <t>Ran update macro to fix sort problem.</t>
  </si>
  <si>
    <r>
      <t xml:space="preserve">Ticket Life - </t>
    </r>
    <r>
      <rPr>
        <sz val="10"/>
        <rFont val="Arial"/>
        <family val="2"/>
      </rPr>
      <t>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t>
    </r>
  </si>
  <si>
    <t>Fixed calculation errors</t>
  </si>
  <si>
    <t>(Yes / No)</t>
  </si>
  <si>
    <t>Excavator Notice to One Call Required</t>
  </si>
  <si>
    <t>Notify One Call Center of Damage Required</t>
  </si>
  <si>
    <t>Notify Operator of Damage Required</t>
  </si>
  <si>
    <t>Positive Response Required - Contact Excavator</t>
  </si>
  <si>
    <t>Positive Response Required - Contact One Call Center</t>
  </si>
  <si>
    <t>Positive Response Required - Marking Constitutes Positive Response</t>
  </si>
  <si>
    <r>
      <t xml:space="preserve">Owner/Operator - </t>
    </r>
    <r>
      <rPr>
        <sz val="10"/>
        <rFont val="Arial"/>
        <family val="2"/>
      </rPr>
      <t>a person who owns, operates or controls an underground or submerged line or facility such as fiber, electric, water, phone, sewer lines, gas/pipelines, and natural gas and/or hazardous materials pipelines.</t>
    </r>
  </si>
  <si>
    <r>
      <t xml:space="preserve">Underground Facility - </t>
    </r>
    <r>
      <rPr>
        <sz val="10"/>
        <rFont val="Arial"/>
        <family val="2"/>
      </rPr>
      <t>An underground or submerged line or facility, including fiber, electric, water, phone, sewer lines, gas/pipelines, and natural gas and/or hazardous materials pipelines.</t>
    </r>
  </si>
  <si>
    <r>
      <t>Positive Response (One-Call Center) –</t>
    </r>
    <r>
      <rPr>
        <sz val="10"/>
        <rFont val="Arial"/>
        <family val="2"/>
      </rPr>
      <t xml:space="preserve"> Is a communication made to the excavator by the One Call Center, prior to excavation, to ensure that all contacted owner/operators have located their underground facilities and have appropriately marked any potential conflicts within areas of planned excavation?
</t>
    </r>
  </si>
  <si>
    <r>
      <t xml:space="preserve">Positive Response (Excavator) – </t>
    </r>
    <r>
      <rPr>
        <sz val="10"/>
        <rFont val="Arial"/>
        <family val="2"/>
      </rPr>
      <t xml:space="preserve">Is a communication made to the excavator by each owner/operator, prior to excavation, to ensure that the contacted owner/operator has located its underground facilities and has appropriately marked any potential conflicts within areas of planned excavation?
</t>
    </r>
  </si>
  <si>
    <t>Call Again If No Response from Operator Or Signs Of Unmarked Facilities</t>
  </si>
  <si>
    <t>Re-Notification Required</t>
  </si>
  <si>
    <r>
      <t>Call Again If No Response -</t>
    </r>
    <r>
      <rPr>
        <sz val="10"/>
        <rFont val="Arial"/>
        <family val="2"/>
      </rPr>
      <t xml:space="preserve"> Is the excavator required to cease excavation and notify the appropriate One-Call Notification Center if there is no response from owner/operator(s) or if there are signs of unmarked facilities in the work area?</t>
    </r>
  </si>
  <si>
    <r>
      <t xml:space="preserve">Design Request – </t>
    </r>
    <r>
      <rPr>
        <sz val="10"/>
        <rFont val="Arial"/>
        <family val="2"/>
      </rPr>
      <t>Is an owner/operator required to respond to a request by an architect, engineer or other person who prepares or issues a drawing or blueprint for a construction or other project that requires excavation or demolition work?</t>
    </r>
  </si>
  <si>
    <t>Penalties / Fines Excavators</t>
  </si>
  <si>
    <t>Penalties / Fines Operators</t>
  </si>
  <si>
    <r>
      <t xml:space="preserve">White Line Required – </t>
    </r>
    <r>
      <rPr>
        <sz val="10"/>
        <rFont val="Arial"/>
        <family val="2"/>
      </rPr>
      <t>Is white-lining (marking the proposed excavation site with white paint or flags before the arrival of the locator) required by the excavator?</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</si>
  <si>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</si>
  <si>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Sewer Laterals - </t>
    </r>
    <r>
      <rPr>
        <sz val="10"/>
        <rFont val="Arial"/>
        <family val="2"/>
      </rPr>
      <t>Is an owner/operator responsible for locating private sewer laterals?</t>
    </r>
  </si>
  <si>
    <r>
      <t xml:space="preserve">Notice Exemptions – </t>
    </r>
    <r>
      <rPr>
        <sz val="10"/>
        <rFont val="Arial"/>
        <family val="2"/>
      </rPr>
      <t>Are there entities or activities that are exempt from Excavator Notice requirements?</t>
    </r>
  </si>
  <si>
    <t>Operator Must Locate Abandoned Facilities</t>
  </si>
  <si>
    <t>Law Specifies Marking Standards Other Than Color</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</si>
  <si>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</si>
  <si>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</si>
  <si>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</si>
  <si>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</si>
  <si>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</si>
  <si>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</si>
  <si>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</si>
  <si>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http://www.cbyd.com/</t>
  </si>
  <si>
    <t>Fixed small bug in regulatory agency formula</t>
  </si>
  <si>
    <t>Added changes to NC, SC, VA, WV, GA, FL</t>
  </si>
  <si>
    <t>Added changes to AL, NH, ME, RI, VT</t>
  </si>
  <si>
    <t>DISCLAIMER</t>
  </si>
  <si>
    <t>The information and content on this One-Call Summary, including notes, comments, quotes, data, citations and other information, is provided by the NTDPC and its members for your personal information only, and is not intended for to constitute legal or other professional advice.  The information and content on this One-Call Summary does not provide any form of advice amounting to legal or professional advice, or substitute for legal and other professional advice where the facts and circumstances warrant.  If any person accessing this One-Call Summary requires legal advice or other professional assistance, each such person should always consult his or her own legal or other professional advisors and discuss the facts and circumstances that apply to that person.</t>
  </si>
  <si>
    <r>
      <t xml:space="preserve">Positive Response (Automated) - </t>
    </r>
    <r>
      <rPr>
        <sz val="10"/>
        <rFont val="Arial"/>
        <family val="2"/>
      </rPr>
      <t>Does the One-Call Notification Center, prior to excavation, publish the response of each owner/operator regarding its underground utilities within the areas of planned excavation?</t>
    </r>
    <r>
      <rPr>
        <b/>
        <sz val="10"/>
        <rFont val="Arial"/>
        <family val="2"/>
      </rPr>
      <t xml:space="preserve">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</si>
  <si>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r>
      <rPr>
        <u/>
        <sz val="10"/>
        <rFont val="Arial"/>
        <family val="2"/>
      </rPr>
      <t/>
    </r>
  </si>
  <si>
    <r>
      <t xml:space="preserve">Hazardous Materials Released - </t>
    </r>
    <r>
      <rPr>
        <sz val="10"/>
        <rFont val="Arial"/>
        <family val="2"/>
      </rPr>
      <t>Is notification to 911 be the excavator required in the event that excavation activities result in the release of flammable, toxic or corrosive gas or liquid?</t>
    </r>
  </si>
  <si>
    <r>
      <t xml:space="preserve">Damage Notification - </t>
    </r>
    <r>
      <rPr>
        <sz val="10"/>
        <rFont val="Arial"/>
        <family val="2"/>
      </rPr>
      <t>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t>
    </r>
  </si>
  <si>
    <r>
      <t xml:space="preserve">Re-Notification - </t>
    </r>
    <r>
      <rPr>
        <sz val="10"/>
        <rFont val="Arial"/>
        <family val="2"/>
      </rPr>
      <t>Is the excavator required to cease excavation and notify the appropriate One-Call Notification Center for re-marking if any facility mark is removed, moved, or no longer visible?</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</si>
  <si>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</si>
  <si>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t>
    </r>
  </si>
  <si>
    <t>Arizona Administrative Code, R14-2-106 and R14-2-101</t>
  </si>
  <si>
    <r>
      <t>Mandatory Membership –</t>
    </r>
    <r>
      <rPr>
        <sz val="10"/>
        <rFont val="Arial"/>
        <family val="2"/>
      </rPr>
      <t xml:space="preserve"> Are all owner/operators of underground utilities required to be a member of the One-Call Notification Center?</t>
    </r>
  </si>
  <si>
    <t>Glossary of Terms</t>
  </si>
  <si>
    <t>Membership Exemptions</t>
  </si>
  <si>
    <t>Special Language Re Trenchless Technology</t>
  </si>
  <si>
    <t>Notice    Exemptions</t>
  </si>
  <si>
    <t>None</t>
  </si>
  <si>
    <t>Ticket Life
(# of days)</t>
  </si>
  <si>
    <t>http://www.ndonecall.com/</t>
  </si>
  <si>
    <r>
      <t xml:space="preserve">Excavator Notice – </t>
    </r>
    <r>
      <rPr>
        <sz val="10"/>
        <rFont val="Arial"/>
        <family val="2"/>
      </rPr>
      <t>Time period, before the start of excavation, that an excavator must provide notice of proposed excavation to a One-Call Notification Center.</t>
    </r>
  </si>
  <si>
    <r>
      <t xml:space="preserve">Operator Response – </t>
    </r>
    <r>
      <rPr>
        <sz val="10"/>
        <rFont val="Arial"/>
        <family val="2"/>
      </rPr>
      <t>Time period, after submission of a  notice of proposed excavation or locate request to a notification center, that an owner/operator must respond to that request.</t>
    </r>
  </si>
  <si>
    <t>Definition</t>
  </si>
  <si>
    <t>Miscellaneous Information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</si>
  <si>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</si>
  <si>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</si>
  <si>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</si>
  <si>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</si>
  <si>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</si>
  <si>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</si>
  <si>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</si>
  <si>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</si>
  <si>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</si>
  <si>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</si>
  <si>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</si>
  <si>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</si>
  <si>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</si>
  <si>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</si>
  <si>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</si>
  <si>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</si>
  <si>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</si>
  <si>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Link to State One-Call Center</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</si>
  <si>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</si>
  <si>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</si>
  <si>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</si>
  <si>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(1) West of Chesapeake Bay -- Miss Utility of Maryland -- www.missutility.net; (2) East of Chesapeake Bay -- Miss Utility of Delmarva -- www.missutilitydelmarva.com</t>
  </si>
  <si>
    <t>(1) New York (North of Five Boroughs) -- Dig Safely New York -- www.digsafelynewyork.com; (2) New York (Five Boroughs and Long Island) -- DigNet -- www.dignetnycli.com.</t>
  </si>
  <si>
    <t>The nformation contained in this spreadsheet is provided as a public service and is intended for general information purposes only. The information is provided by the North American Telecommunications Damage Prevention Council (NTDPC) and while we strive to keep the information up to date and correct, we make no representations or warranties of any kind, express or implied, about the completeness, accuracy, reliability, suitability or availability with respect to the website or the information, products, services, or related graphics contained on the website for any purpose.  PHMSA expressly disclaims liability for errors and omissions in the contents of this website. If any information you are using requires an absolute assurance for any reason as to its accuracy, please consult your primary source materials.</t>
  </si>
  <si>
    <t>http://www.digsafelyoregon.com/</t>
  </si>
  <si>
    <t>http://www.pa1call.org/PA811/Public/</t>
  </si>
  <si>
    <t>State Damage Prevention / One-Call Law Recently Revised With Future Implementation Dates</t>
  </si>
  <si>
    <t>Law Includes Specific Language For Operators To Locate Abandoned Facilities</t>
  </si>
  <si>
    <t>Law Includes Specific Language For Operators To Locate Sewer Laterals</t>
  </si>
  <si>
    <t>14 days (Excavation);   
30 days (Demolition)</t>
  </si>
  <si>
    <r>
      <t xml:space="preserve">Hand-Dig/Soft Excavate Required – </t>
    </r>
    <r>
      <rPr>
        <sz val="10"/>
        <rFont val="Arial"/>
        <family val="2"/>
      </rPr>
      <t>Is hand-digging or soft excavation required by the excavator?  This may also include the use of detection equipment or other non-invasive methods to determine the precise location of an operator's underground facilities.</t>
    </r>
  </si>
  <si>
    <t>Yes - but only In the event the location requirements of Section 37-15-4, Subsection (c) cannot be met.</t>
  </si>
  <si>
    <t>AL Code Section 37-15-8 (b), "Employ detection equipment or non-invasive methods to determine the precise location of an operator's underground facilities when excavation is to be done within the area marked as the approximate location of the operator's underground facilities and maintain a clearance between any underground facility and the cutting edge or point of any mechanized equipment, taking into account the known limit of control of such cutting edge or point, as may be reasonably necessary to avoid damage to such facility[.]"</t>
  </si>
  <si>
    <t>AL Code Section 37-15-4: " Before commencing any excavation or demolition operation prohibited by Section 37-15-3, 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ten working days prior to the start of the proposed excavation and at least two working days but not more than thirty calendar days prior to the start of demolition or any blasting operations for either excavation or demolition. Written notice shall be by registered mail and shall be valid only upon receipt of the written information required by this chapter by the operator or by a "One-Call Notification System" acting on behalf of the operator."</t>
  </si>
  <si>
    <t>AL Code Section 37-15-6: (a)(1) Each operator served with notice in accordance with Section 37-15-4, with underground facilities in the area, shall locate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t>
  </si>
  <si>
    <t>AL Code Section 37-15-6 (3): (b) "When marking the approximate location of underground facilities, the operator shall follow the color code designation described herein, unless otherwise provided for by specific administrative rule or regulation promulgated pursuant to this chapter... (c) "Marks or marking shall indicate the name, initials, or logo of the owner and operator of the underground facility and the width of the underground facility if it is greater than two inches."</t>
  </si>
  <si>
    <t>AL Code Section 37-15-6 (a):  (3)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positive response relative to any of their known underground facilities, active or abandoned, at the site of the excavation.</t>
  </si>
  <si>
    <t>Yes, when excavator identifies unmarked facility and attempts followup notice.</t>
  </si>
  <si>
    <t>AL Code Section 37-15-5 (h): "All operators who are members of a "One-Call Notification System" shall provide the "One-Call Notification System" with the following information:  (1) A list of cities and towns in which they have underground facilities in each county;  (2) The townships, ranges, and sections in each county in which they have underground facilities or for other reasons wish to receive notification of proposed excavations, demolition, or blasting;  (3) Total trench or right-of-way miles of underground facilities within the boundaries of the State of Alabama updated at least once a year;</t>
  </si>
  <si>
    <t>AL Code Section 37-15-5 (j): "All operators who are members of a "One-Call Notification System" and have changes, additions, or new installations of buried facilities within the boundaries of the State of Alabama shall notify the "One-Call Notification System" of changes in the information required in subdivisions (1), (2), and (4) of subsection (h) of this section, within 30 days of the completion of such change, addition, or new installation.."</t>
  </si>
  <si>
    <t>AL Code Section 37-15-10 (a): "Any person who violates any provision of this chapter shall be subject to a civil penalty not to exceed $10,000 for each such violation."</t>
  </si>
  <si>
    <t>District Attorney or Attorney General</t>
  </si>
  <si>
    <t>Alaska Statutes Title 42.30, Sections 400 - 490 (http://akonecall.com/wp-content/uploads/2011/06/AK_LAW1.pdf) 
and
Anchorage Municipal Code Chapter 26.90 (http://akonecall.com/wp-content/uploads/2011/06/AMC.pdf)</t>
  </si>
  <si>
    <t>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t>
  </si>
  <si>
    <t xml:space="preserve">15 days; 20 days for request 
to locate in a remote or unstaffed location </t>
  </si>
  <si>
    <t>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t>
  </si>
  <si>
    <t>AK Statute Sec. 42.30.490 (c). The statutory definition of excavation excludes "tilling of the soil less than 12 inches in depth for agricultural purposes."</t>
  </si>
  <si>
    <t>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t>
  </si>
  <si>
    <t>Notice Exemptions</t>
  </si>
  <si>
    <t>AK Statute Sec. 42.30.410 (d): Except for an underground facility in a remote, unstaffed, or inaccessible location, an underground facility operateor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</si>
  <si>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t>
  </si>
  <si>
    <t>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</si>
  <si>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Yes.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</si>
  <si>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 xml:space="preserve">The statute does not provide exemptions per se.  However, Arizona Revised Statute 40-360.28 provides that civil penalties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respurces. 3. With hand tools on property owned or occupied by the person performing the excavation while gardening or tilling such property. </t>
  </si>
  <si>
    <t xml:space="preserve">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t>
  </si>
  <si>
    <t>Arizona Revised Statute 40-360.22.L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t>
  </si>
  <si>
    <t xml:space="preserve">Arizona Revised Statute 40-360.22.M - All new and active underground facilities installed in any real property after December 31, 2005 shall be installed with a detectible 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t>
  </si>
  <si>
    <t>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t>
  </si>
  <si>
    <t xml:space="preserve">Arizona Revised Statute, 40-360.28.A - Except as provided in section 40-360.22, subsection M, a person who violates any provision of this article is subject to a civil penalty in an amount not to exceed five thousand dollars to be imposed by the court in favor of the state. </t>
  </si>
  <si>
    <t>2007, Act No. 41</t>
  </si>
  <si>
    <t xml:space="preserve">Arkansas Code Annotated, 14-271-112.  Notice of intent to excavate or demolish.   (a) Except as provided in § 14-271-109, no person may engage in excavation or demolition activities without having first notified the One Call Center in accordance with the provisions listed in this section.
</t>
  </si>
  <si>
    <t xml:space="preserve">Arkansas Code Annotated, 14-271-110 (4)  (A) When excavating within the approximate location of an underground facility, the excavator shall uncover the facility using a method approved by the operator.   (B) No power-driven tools or equipment shall be used without the express approval of the operator.
</t>
  </si>
  <si>
    <t>Arkansas Code Annotated, 14-271-109. (a) Compliance with notice requirements of § 14-271-112 is not required for:  (1) The moving of earth by tools manipulated only by human or animal power;  (2) Any form of cultivation for agricultural purposes, digging for postholes on private property, farm ponds, land clearing, or other normal agricultural purposes which are not on a right-of-way of an operator; (3) Work by a public agency or its contractors on a preengineered project; (4) The opening of a grave in a cemetery; or (5) Routine road work and general maintenance as performed in the right-of-way by state or county maintenance departments, but excluding any work or maintenance involving change of grade or clearing or widening drainage ditches.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t>
  </si>
  <si>
    <t>Arkansas Code Annotated, 14-271-110 (a) (1) Within four (4) working hours after receiving notification of intent to excavate or demolish, the One Call Center shall in turn notify all member operators of underground facilities in the affected area of the proposed activity.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</si>
  <si>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14-271-110 (a)  (3) When an underground facility is being located, the operator shall furnish the excavator information which identifies the approximate center line, approximate or estimated depth, when known, and dimensions of the underground facility.</t>
  </si>
  <si>
    <t xml:space="preserve">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t>
  </si>
  <si>
    <t>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</si>
  <si>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</si>
  <si>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Arkansas Code Annotated, 14-271-108 (b) Changes to any of the information contained in the notice filed in accordance with subsection (a) of this section shall be filed with the One Call Center within thirty (30) days of the change.</t>
  </si>
  <si>
    <t>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t>
  </si>
  <si>
    <t>Arkansas Code Annotated, 14-271-104 (a) (1) Except as provided in subdivision (a)(2)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be subject to civil penalties not to exceed twenty-five thousand dollars ($25,000) for each violation for each day that the violation persists, except that the maximum civil penalty shall not exceed five hundred thousand dollars ($500,000) for any related series of violations.</t>
  </si>
  <si>
    <t>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t>
  </si>
  <si>
    <t>California Code 4216.2.  (a) (1) Except in an emergency, any person planning to conduct any excavation shall contact the appropriate regional notification center, at least two working days, but not more than 14 calendar days, prior to commencing that excavation, if the excavation will be conducted in an area that is known, or reasonably should be known, to contain subsurface installations other than the underground facilities owned or operated by the excavator and, if practical, the excavator shall delineate with white paint or other suitable markings the area to be excavated.</t>
  </si>
  <si>
    <t xml:space="preserve">California Code 4216.4.  (a) When the excavation is within the approximate location of subsurface installation, the excavator shall determine the exact location of subsurface installations in conflict with the excavation by excavating with hand tools within the area of the approximate location of subsurface installations as provided by the operators in accordance with Section 4216.3 before using any power-operated or power-driven excavating or boring equipment within the approximate location of the subsurface installation, except that power-operated or power-driven excavating or boring equipment may be used for the removal of any existing pavement if there are no subsurface installations contained in the pavement. If documented notice of the intent to use vacuum excavation devices, or power-operated or power-driven excavating or boring equipment, has been provided to the subsurface installation operator or operators and it is mutually agreeable with the operator or operators and the excavator, the excavator may utilize vacuum excavation devices, or power-operated or power-driven excavating or boring equipment within the approximate location of a subsurface installation and to any depth.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The regional notification center shall provide the excavator with the contact phone number of the subsurface installation operator.
</t>
  </si>
  <si>
    <t>Yes
   California Code 4216.4 (c) If high priority subsurface installations are damaged and the operator cannot be contacted, the excavator shall call 911 emergency services.</t>
  </si>
  <si>
    <t xml:space="preserve">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
</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</si>
  <si>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</si>
  <si>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 xml:space="preserve">California Code 4216.  As used in this article the following definitions apply:
(i) "Qualified person" means a person who completes a training program in accordance with the requirements of Title 8, California Code of Regulations, Section 1509, Injury Prevention Program, that meets the minimum training guidelines and practices of Common Ground Alliance current Best Practices.
4216.3. (a) (2) Only a qualified person shall perform subsurface installation locating activities.
</t>
  </si>
  <si>
    <t xml:space="preserve">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
</t>
  </si>
  <si>
    <t xml:space="preserve">California Code 4216.6.  (b) An action may be brought by the Attorney General, the district attorney, or the local or state agency which issued the permit to excavate, for the enforcement of the civil penalty pursuant to this section. </t>
  </si>
  <si>
    <t>(1) North -- Underground Service Alert North -- www.usanorth.org; 
(2) South -- Dig Alert -- www.digalert.org</t>
  </si>
  <si>
    <t xml:space="preserve">Colorado Revised Statutes § 9-1.5-105 (1) There is hereby created a nonprofit corporation in the state of Colorado, referred to in this article as the “notification association”, which shall consist of all owners or operators of underground facilities. All such owners and operators shall join the notification association and shall participate in a statewide program which utilizes a single toll-free telephone number which excavators can use to notify the notification association of pending excavation plans.…  (2) All underground facility owners and operators except the Colorado department of transportation shall be members of the notification association which shall be organized as follows:  (a) “Tier one” members who shall be full members of the notification association and shall receive full service benefits as part of such membership as specified in this article.…  (b)(I) “Tier two” members who shall be limited members and shall receive limited services as a part of such membership as specified in this article…. (II) All tier two members shall provide the association with accurate information regarding the boundaries of such member's service area, the type of underground facility that may be encountered within such service area, and the name, address, and telephone number of a person who shall be the designated contact person for information regarding such member's underground facilities. A tier two member shall also provide geographical information concerning underground facilities it owns or operates which are not located within the designated service area to the notification association….   (3) Except as provided in subsection (2) of this section, each member of the notification association shall provide all of the locations of any underground facilities which such member owns or operates to the notification association, and the association shall maintain such information on file for use by excavators. 
</t>
  </si>
  <si>
    <t>Colorado Revised Statutes § 9-1.5-105 (2) All underground facility owners and operators except the Colorado department of transportation shall be members of the notification association…  (6) This section shall not apply to any owner or occupant of real property under which underground facilities are buried if such facilities are used solely to furnish service or commodities to such real property and no part of such facilities is located in a public street, county road, alley, or right-of-way dedicated to public use.</t>
  </si>
  <si>
    <t xml:space="preserve">Colorado Revised Statutes § 9-1.5-103 (4)(c)(I) When a person excavates within eighteen inches horizontally from the exterior sides of any underground facility, such person shall exercise such reasonable care as necessary to protect any underground facility in or near the excavation area. It shall be the responsibility of the excavator to maintain adequate and accurate documentation, including but not limited to photographs, video, or sketches, at the excavation site on the location and identification of any underground facility throughout the excavation period. </t>
  </si>
  <si>
    <t>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t>
  </si>
  <si>
    <t xml:space="preserve">Colorado Revised Statutes § 9-1.5-103 (4)(a)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</si>
  <si>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</si>
  <si>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9-1.5-105 (4) The notification association shall be governed by a board of directors which is representative of the membership of the association and shall have at least one director that is a tier two member. The board of directors shall be elected by the membership of the association pursuant to the bylaws of the association. </t>
  </si>
  <si>
    <t>Colorado Revised Statutes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(c)(I) If any person, other than a homeowner, rancher, or farmer, as defined in section 42-20-108.5, C.R.S., working on such homeowner's, rancher's, or farmer's property, fails to comply with paragraph (a) of this subsection (2) and damages an underground facility during excavation, such person shall be liable for a civil penalty in the amount of five thousand dollars for the first offense and up to twenty-five thousand dollars for each subsequent offense within a twelve-month period after the first offense. Upon a first offense, such person shall be required to complete an excavation safety training program with the notification association. (II) If any person fails to comply with paragraph (a) of this subsection (2) on more than three separate occasions within a twelve-month period from the date of the first failure to comply with paragraph (a) of this subsection (2), then the civil penalty shall be up to seventy-five thousand dollars.</t>
  </si>
  <si>
    <t>Colorado Revised Statutes § 9-1.5-104.5 (1)(a) Every owner or operator of an underground facility in this state shall join the notification association pursuant to section 9-1.5-105. (b) Any owner or operator of an underground facility who does not join the notification association in accordance with paragraph (a) of this subsection (1) shall be liable for a civil penalty of two hundred dollars. (c)(I) If any underground facility located in the service area of an owner or operator is damaged as a result of such owner or operator's failure to comply with paragraph (a) of this subsection (1), the court shall impose upon such owner or operator a civil penalty in the amount of five thousand dollars for the first offense and up to twenty-five thousand dollars for each subsequent offense within a twelve-month period after the first offense. Upon a first offense, the owner or operator shall be required by the court to complete an excavation safety training program with the notification association. (II) If any owner or operator fails to comply with paragraph (a) of this subsection (1) on more than three separate occasions within a twelve-month period from the date of the first failure to comply with paragraph (a) of this subsection (1), then the civil penalty shall be up to seventy-five thousand dollars.</t>
  </si>
  <si>
    <t>Colorado Revised Statutes § 9-1.5-104.5 (3)(a) An action to recover a civil penalty under this section may be brought by an owner or operator, excavator, aggrieved party, district attorney, or the attorney general.</t>
  </si>
  <si>
    <t xml:space="preserve">Colorado Revised Statutes § 9-1.5-107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 The notice shall state the commencement, extent, and duration of the excavation in addition to the information required by section 9-1.5-103(3)(c) and shall be served in the same manner as personal service under the Colorado rules of civil procedure; except that, if such personal service cannot be made through the use of due diligence, notice may be served by mail to the owner's or occupant's last-known address. If a valid mailing address is not available through the use of due diligence, notice may be made by publication in a newspaper published in the county in which the property is located. For purposes of this section, an underground facility is not considered abandoned or unused if it is in operation for its intended purpose or is being actively maintained with reasonable anticipation of a future use. 
</t>
  </si>
  <si>
    <t>Yes, to Notification Association, Colorado Revised Statutes § § 9-1.5-103 (7) (b)</t>
  </si>
  <si>
    <t>Name and Link</t>
  </si>
  <si>
    <t>Reference and Link</t>
  </si>
  <si>
    <t xml:space="preserve">Connecticut DPUC Regulations Sec. 16-345-1 (h) -Approximate location of underground facilities- means a strip of land not more than three feet wide or a strip of land extending not more than one and one-half feet on either side of the underground facilities.
Sec. 16-345-4 (a) (6) …Where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
</t>
  </si>
  <si>
    <t>Connecticut DPUC Regulations Sec. 16-345-4 (a) Any excavator responsible for excavating or discharging explosives at or near the location of public utility underground facilities or demolishing a structure containing any public utility facilities shall: (1) Except as provided in Section 16-345-4 (a) (2) and Section 16-345-4 (a) (3) of these regulations, at least two full days, excluding Saturdays, Sundays and holidays, but not more than thirty days before commencing such excavation, discharge of explosives or demolition at or near the location of such public utilities facilities, notify the central clearinghouse of:  (A) The specific location of the site of the proposed excavation, discharge of explosives or demolition….  (B) The name, address and telephone number of the entity giving the notice.  (C) The name, address and telephone number of the excavator actually performing the proposed excavation, discharge of explosives or demolition….  (D) The date on which such proposed excavation, discharge of explosives or demolition will occur….  (E) The type of such proposed excavation, discharge of explosives or demolition.  (F) The method to be used to identify or designate the area of proposed excavation, discharge of explosives or demolition and the date by which the designation will be made, where the designation is not already shown on preconstruction plans.  (G) If it is an emergency, the basis for the emergency.  (H) Such other information as the central clearinghouse or the authority shall deem necessary to carry out the objectives of Chapter 293 of the General Statutes and the public safety.  (2) In the event that an excavation or demolition without explosives is necessary to correct an emergency involving danger to life, health, or property or the interruption of operation of a major industrial plant, or to assure the continuity of public utility service: (A) immediately provide the notice required by Section 16-345-4 (a) (1) of these regulations to the central clearinghouse if it is during hours when the central clearinghouse is open for the purpose of determining the public utilities with facilities located at or near the site of the demolition unless the public utilities whose facilities may be affected are already known from a prior notification for excavation,(B) immediately provide the notice required by Section 16-345-4 (a) (1) of these regulations directly to the involved utilities, and (C) notify the central clearinghouse by telephone of the emergency and response taken as soon as reasonably possible if such notice was not given immediately prior to the excavation or demolition. (3) In the event that the use of explosives is necessary to correct an emergency involving an immediate and substantial danger of death or serious personal injury, immediately: (A) provide the notice required by Section 16-345-4 (a) (1) of these regulations to the central clearinghouse if it is during hours when the central clearinghouse is open for the purpose of determining the public utilities with facilities located at or near the site of the discharge unless the affected public utilities are already known from a prior notification for excavation; (B) immediately provide the information required by section 16-345-4 (a) (1) of these regulations directly to the affected public utilities prior to discharge of the explosives; and (C) provide notice directly to the central clearinghouse as soon as possible after the discharge if such notice was not given immediately prior to the discharge.</t>
  </si>
  <si>
    <t>Connecticut DPUC Regulations Sec. 16-345-1 (e)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reclamation processes, and milling; excluding the movement of earth by tools manipulated only by human or animal power and the tilling of soil for agricultural purposes.</t>
  </si>
  <si>
    <t>Connecticut DPUC Regulations Sec. 16-345-3 (b) Each public utility shall:  (1) By the end of the second full day, (excluding Saturday, Sundays and holidays) after the day of notification to the central clearinghouse of a proposed excavation, discharge of explosives or demolition at or near any of its facilities was received by the central clearinghouse, or by the date on which excavation is scheduled to commence as reported in the notification to the central clearinghouse, whichever is later: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Any interconnections between facilities of the public utility and others, such as tees connecting mains to customer-owned facilities, shall be clearly marked and labeled by the utility providing service to the interconnection in accordance with Section 16-345-5 of these regulations,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at or near its facilities including, without limitation, any special considerations regarding structural or lateral support or the use of heavy equipment over public utility facilities.  However, the public utility that has a standard and repeating layout and which is connected by facilities visible on the surface (such as certain storm sewers) need not mark out those standard and repeating facilities provided that maps indicating the approximate location are supplied to the person or public agency within the specified time limit. Facilities that are attached to a standard and repeating layout but do not conform to the standard and repeating layout shall be marked unless an alternate mutually agreeable location method is used.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t>
  </si>
  <si>
    <t xml:space="preserve">Connecticut DPUC Regulations Sec. 16-345-5 (a) All surface markings and public utility locations stakings shall be made in accordance with this section.  (b) Surface markings shall consist of paint or equivalent material. The paint or material should have sufficient lasting properties so as to stand up to wear and tear of traffic; but should be sufficiently degradable so as not to be permanent, unless the marking is intended to be permanent.  (c) Surface markings for the identification of the location of underground facilities shall be located preferably at the center line of the underground facility and at the outer limits of the proposed excavation, discharge or explosives or demolition activity.  (d) Where center-line marking is impractical, the location of the facility may be indicated by means of offset surface markings.  (e) Staking shall consist of the use of stakes made of wood or any other suitable material. Such stakes shall be placed in an upright position directly above the facility and be exposed above the ground a minimum of eighteen (18) inches. The top of the stake shall be clearly marked with both the designated utility color and identification abbreviation in accordance with sections 16-345-5(h) and 16-345-5(i) of these regulations.  (f) In areas where surface markings cannot be utilized, or in areas where the use of stakes would be superior to surface markings, staking may be employed for locating facilities or for designating areas of proposed excavation, demolition or discharge of explosives. Stakes shall normally be located above the center line of the underground facility and at the outer limits of the proposed excavation, demolition or discharge of explosives activity. Stakes shall not be used for offset locations unless surface marking or center line staking is inadequate or inappropriate.  (g) Surface markings or stakes shall be located at such appropriate intervals as is necessary to clearly indicate the location and course of the underground facility.  (h) With the exception of normal traffic control markings, all markings on public streets, sidewalks and rights-of-way, and all surface markings and staking of public utility locations and areas of proposed excavation, demolition or discharge of explosives shall be in accordance with, and shall not conflict with, the uniform color code.  (1) Yellow--Gas, oil petroleum products, steam, compressed air, compressed gases and all other hazardous materials except water.  (2) Red--Electric power lines, electric power conduits and other electric power facilities. (3) Orange--Communication lines or cables, including but not limited to telephone, telegraph, fire signals, cable television, civil defense, data systems, electronic controls and other instrumentation.  (4) Blue--Water.  (5) Green--Storm and sanitary sewers and drainage systems including force mains and other non-hazardous materials.  (6) Purple--Radioactive materials.  (7) White--Proposed working area of excavation, discharge of explosive or demolition; survey markings.  (8) Brown--Other.  (9) Unpainted stakes with colored ribbon--survey markings.  (i) All surface marking and staking utilized for the location of underground facilities shall contain letter designations which clearly identify the type of facility so marked or staked. Such letters shall be legible and shall be used in accordance with the following:  (1) C-Communication facilities other than telephone company facilities.  (2) CH-Chemicals.  (3) CTV-Cable television.  (4) E-Electric power.  (5) FS-Fire signals.  (6) G-Gas.  (7) HPW-High-pressure water over 125 PSIG.  (8) P-Petroleum.  (9) PP-Petroleum products (naphtha, gasoline, kerosene and similar products).  (10) S-Sewer.  (11) ST-Steam.  (12) T-Telephone company facilities.  (13) TC-Traffic control signals.  (14) W-Water.  (15) O-All other facilities.  (j) All surface markings and stakings shall be in accordance with the following. ("G" is represented below, but specific product identification use shall be in accordance with Section 16-345-5 (i) of these regulations.)
</t>
  </si>
  <si>
    <t>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  (b) Each public utility shall:  (1) (A) In the event that it determines that it has underground facilities in the immediate vicinity of the specific site, mark the approximate location of such facilities….</t>
  </si>
  <si>
    <t xml:space="preserve">Connecticut DPUC Regulations Sec. 16-345-3 (b) Each public utility shall:  (1)...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  </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</si>
  <si>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(8) Maintain records of all existing underground utility facility locations, including, without limitation, facilities abandoned in place and interconnections to all utility users.</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</si>
  <si>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t>
  </si>
  <si>
    <t>Sec. 16-345-9 (a) Any person, excavator, public agency or public utility which the department finds to have violated any provision of Chapter 293 of the Connecticut General Statutes, or any regulations promulgated thereunder, may be fined, after notice and opportunity for a hearing as provided in section 16 345 8 of the Regulations of Connecticut State Agencies.  In such case, such person, excavator, public agency or public utility shall, except as provided in subsection (b) of this section,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forty thousand dollars ($40,000).  (3) For a violation which results in personal injury or death, a civil penalty not to exceed forty thousand dollars ($40,000). (4) For any violation where a person, excavator, public agency or public utility knowingly comes in contact with an underground facility during the course of an excavation, demolition or discharge activity, and fails to notify the owner of the facility as soon as possible thereafter, a civil penalty not to exceed forty thousand dollars ($40,000). (5) Notwithstanding subdivisions (1) to (4), inclusive, of this subsection, the department ay assess a civil penalty of up to forty thousand dollars ($40,000) based upon the degree of threat to the public safety, and the degree of public inconvenience caused as a result of the violation. (b) Any violation involving the failure of a public utility to mark the approximate location of underground facilities correctly or within the timeframes prescribed in section 16 345-3(b) of the Regulations of Connecticut State Agencies, which violation did not result in any property damage or personal injury and was not the result of an act of gross negligence on the part of the public utility, shall result in a civil penalty of not more than one thousand dollars ($1,000).</t>
  </si>
  <si>
    <t xml:space="preserve">Delaware Code 26.8.I § 806 (a) Prior to undertaking any excavation or demolition activities, it shall be the duty of each excavator to: (1) Ascertain the telephone number of the approved notification center; (2) Notify the approved notification center not less than 2 working days, but no more than 10 working days, prior to the day of the commencement of such work.... 
</t>
  </si>
  <si>
    <t>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t>
  </si>
  <si>
    <t xml:space="preserve">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
</t>
  </si>
  <si>
    <t>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t>
  </si>
  <si>
    <t xml:space="preserve">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</si>
  <si>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</si>
  <si>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t>
  </si>
  <si>
    <t>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t>
  </si>
  <si>
    <t>http://www.sunshine811.com/</t>
  </si>
  <si>
    <t xml:space="preserve">The Florida Statutes, Chpt.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
</t>
  </si>
  <si>
    <t>Yes - The Florida Statutes, Chpt. 556.114 (3) When an excavation site cannot be described in information provided under s. 556.105(1)(a) with sufficient particularity to enable the member operator to ascertain the excavation site, and if the excavator and member operator have not mutually agreed otherwise, the excavator shall premark the proposed area of the excavation before a member operator is required to identify the horizontal route of its underground facilities in the proximity of any excavation. However, premarking is not required when the premarking could reasonably interfere with traffic or pedestrian control. (4) A member operator shall identify the horizontal route of its underground facilities as set forth in s. 556.105(5)(a) and (b), and excavators shall premark an excavation site as set forth in subsection (3) using flags or stakes or temporary, nonpermanent paint or other industry-accepted low-impact marking practices.</t>
  </si>
  <si>
    <t>The Florida Statutes, Chpt. 556.105 (5) (c) When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</si>
  <si>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 xml:space="preserve">The Florida Statutes, Chpt.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Chpt. 556.109 (1) This act does not apply to making an excavation or demolition during an emergency if the system or the member operator was notified at the earliest opportunity and all reasonable precautions had been taken to protect any underground facility.
</t>
  </si>
  <si>
    <t>The Florida Statutes, Chpt. 556.105 (5)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t>
  </si>
  <si>
    <t>The Florida Statutes, Chpt. 556.105 (9)(a) After receiving notification from the system, a member operator shall provide a positive response to the system within 2 full business days, or 10 such days for an underwater excavation or demolition, indicating the status of operations to protect the facility.</t>
  </si>
  <si>
    <t xml:space="preserve">The Florida Statutes, Chpt. 556.102 (8) Member operator means any person who furnishes or transports materials or services by means of an underground facility….  (13)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556.104 The corporation shall maintain a free-access notification system. Any person who furnishes or transports materials or services by means of an underground facility in this state shall participate as a member operator of the system.... 
</t>
  </si>
  <si>
    <t xml:space="preserve">The Florida Statutes, 556.107 (1) (a)  Violations of the following provisions are noncriminal infractions: …  (b)  Any excavator or member operator who commits a noncriminal infraction under paragraph (a) may be issued a citation by any local or state law enforcement officer, government code inspector, or code enforcement officer, and the issuer of a citation may require an excavator to cease work on any excavation or not start a proposed excavation until there has been compliance with the provisions of this chapter. …  (c) Any excavator or member operator who commits a noncriminal infraction under paragraph (a) may be required to pay a civil penalty for each infraction, which is $500 plus court costs. … Any person who fails to properly respond to a citation issued pursuant to paragraph (b) shall, in addition to the citation, be charged with the offense of failing to respond to the citation and, upon conviction, commits a misdemeanor of the second degree, punishable as provided in s. 775.082 or s. 775.083. A written warning to this effect must be provided at the time any citation is issued pursuant to paragraph (b). …  (e) A person charged with a noncriminal infraction under paragraph (a) may pay the civil penalty plus court costs, by mail or in person, within 30 days after the date of receiving the citation.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t>
  </si>
  <si>
    <t xml:space="preserve">The Florida Statutes, 556.107 (1) (b)  Any excavator or member operator who commits a noncriminal infraction under paragraph (a) may be issued a citation by any local or state law enforcement officer, government code inspector, or code enforcement officer…  (c)  Any excavator or member operator who commits a noncriminal infraction under paragraph (a) may be required to pay a civil penalty for each infraction, which is $500 plus court costs. …  (e)  A person charged with a noncriminal infraction under paragraph (a) may pay the civil penalty plus court costs, by mail or in person, within 30 days after the date of receiving the citation.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t>
  </si>
  <si>
    <t>Yes,   The Florida Statutes, 556.116  High-priority subsurface installations; special procedures.  (1) As used in this section, the term:  (a)  Division means the Division of Administrative Hearings.  (b)  High-priority subsurface installation means an underground gas transmission or gas distribution pipeline, an underground pipeline used to transport gasoline, jet fuel, or any other refined petroleum product or hazardous or highly volatile liquid, such as anhydrous ammonia or carbon dioxide, if the pipeline is deemed to be critical by the operator of the pipeline and is identified as a high-priority subsurface installation to an excavator who has provided a notice of intent to excavate pursuant to s. 556.105(1), or would have been identified as a high-priority subsurface installation except for the excavator’s failure to give proper notice of intent to excavate.  (c)  Incident means an event that involves damage to a high-priority subsurface installation that has been identified as such by the operator according to the notification procedures set forth in subsection (2) and that:  1. Results in death or serious bodily injury requiring inpatient hospitalization.  2. Results in property damage, including service-restoration costs, in an amount in excess of $50,000 or interruption of service to 2,500 or more customers. …  (3)(a) An alleged commission of an infraction listed in s. 556.107(1) which results in an incident must be reported to the system by a member operator or an excavator within 24 hours after learning of the alleged occurrence of an incident.</t>
  </si>
  <si>
    <t>Annotations current through July 8, 2011</t>
  </si>
  <si>
    <t>Georgia does have rules / procedures related to certain aspects of its damage prevention law (the Georgia Utility Facility Protection Act).   These are mostly related to only specific aspects of enforcement, primarily aimed at gas pipeline safety.  For example, Georgia Underground Marking Standards are found in Georgia Public Service Commission Rule 515-9-4.14.  However, training by Georgia 811 regarding damage prevention focuses on the Act and not a sub-tier set of administrative rules &amp; regulations.  Procedures may be found at http://rules.sos.state.ga.us/cgi-bin/page.cgi?g=GEORGIA_PUBLIC_SERVICE_COMMISSION%2FSAFE_INSTALLATION_AND_OPERATION_OF_NATURAL_GAS_TRANSMISSION_AND_DISTRIBUTION_SYSTEMS%2Findex.html&amp;d=1</t>
  </si>
  <si>
    <t>Official Code of Georgia Annotated, Title 25, Chapter 9, §§ 25-9-1 to -13, Georgia Utility Facility Protection Act</t>
  </si>
  <si>
    <t xml:space="preserve">Official Code of Georgia Annotated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t>
  </si>
  <si>
    <t xml:space="preserve">Official Code of Georgia Annotated § 25-9-8 (b) When excavating or blasting is to take place within the tolerance zone, the excavator shall exercise such rea¬sonable care as may be necessary for the protection of the utility facility or sewer lateral, including permanent markers and paint placed to designate utility facilities. This protection shall include, but may not be limited to, hand digging, pot holing, soft digging, vacuum excavation methods, pneumatic hand tools, other mechanical methods with the approval of the facility owner or operator, or other generally accepted methods. For parallel type excavations, the existing facility shall be exposed at intervals as often as necessary to avoid damages. 
</t>
  </si>
  <si>
    <t xml:space="preserve">Yes,  
Official Code of Georgia Annotated § 25-9-6 (b) In the event the location upon which the blasting or excavating is to take place cannot be described with sufficient particularity to enable the facility owner or operator to ascertain the precise tract or parcel involved, the person proposing the blasting or excavating shall mark the route or boundary of the site of the proposed blasting or excavating by means of white paint, white stakes, or white flags if practical, or schedule an on-site meeting with the locator or facility owner or operator and inform the UPC, within a reasonable time, of the results of such meeting. </t>
  </si>
  <si>
    <t xml:space="preserve">Yes,  
Failure of the operator to enter a positive response generates an automatic second request from the one-call center.  (Official Code of Georgia Annotated § 25-9-7 (e)) However, It is implied in the law that the excavator will call the one-call center if there are signs of unmarked facilities.  (Official Code of Georgia Annotated § 25-9-7 (f)) </t>
  </si>
  <si>
    <t xml:space="preserve">Yes 
(Official Code of Georgia Annotated § 25-9-6 (g)) </t>
  </si>
  <si>
    <t xml:space="preserve">Official Code of Georgia Annotated § 25-9-3 (2) Blasting means any operation by which the level or grade of land is changed or by which earth, rock, buildings, structures, or other masses or materials are rended, torn, demolished, moved, or removed by the detonation of dynamite or any other explosive agent…. (12) Excavating means any operation by which the level or grade of land is changed or earth, rock, or other material below existing grade is moved and includes, without limitation, grading, trenching, digging, ditching, augering, scraping, directional boring, and pile driving. Such term, however, does not include routine road surface scraping maintenance. Excavating shall not include pavement milling or pavement repair that does not exceed the depth of the existing pavement or 12 inches, whichever is less. The term shall not include other routine roadway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structures, replace such structures in their previous locations and at their previous depth. "Excavating" shall not include normal farming activities.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
</t>
  </si>
  <si>
    <t>Official Code of Georgia Annotated § 25-9-7 (a)  (1) Within 48 hours beginning the next business day after the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</si>
  <si>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 xml:space="preserve">Official Code of Georgia Annotated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locate and mark the abandoned facility or pro¬vide information to the excavator regarding such facilities. When located or exposed, all abandoned utility facilities and sewer laterals shall be treated as live utility facilities and sewer laterals. </t>
  </si>
  <si>
    <t>Official Code of Georgia Annotated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t>
  </si>
  <si>
    <t xml:space="preserve">Official Code of Georgia Annotated § 25-9-3. (26) Service area means a contiguous area or territory which encompasses the distribution system or network of utility facilities by means of which a facility owner or operator provides utility service. … (34)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
Per UPC procedures, it is a requirement for members to identify their service areas and to update and maintain that information as changes in those service areas occur.
</t>
  </si>
  <si>
    <t xml:space="preserve">Official Code of Georgia Annotated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t>
  </si>
  <si>
    <t>Official Code of Georgia Annotated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</si>
  <si>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Official Code of Georgia Annotated  § 25-9-3 (5) Commission means the Public Service Commission. 
§ 25-9-13 (g) (1) The Governor shall appoint an advisory committee consisting of persons who are employees or officials of or who represent the interests of:  (A) One member to represent the Georgia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Three members to represent excavators;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  The [Georgia Public Service] commission chairperson or his or her designee shall serve as chairperson of the advisory committee and shall cast a vote only in the case of a tie. Persons appointed to the advisory committee shall have expert knowledge of this chapter and specific operations expertise with the subject matter encompassed by the provisions of this chap-ter. The new advisory committee shall be established within 60 days of July 1, 2005.   (2)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</si>
  <si>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 xml:space="preserve">Official Code of Georgia Annotated § 25-9-3 (5) Commission means the Public Service Commission.
§ 25-9-13 (h) (1) Commission enforcement of this chapter shall follow the procedures described in this subsection. … (3) If commission investigators find that a probable violation has occurred, they … shall make recommended findings or offers of settlement to the respondent.  (4) Any respondent may accept or disagree with the settlement recommended by the investigators. If the re¬spondent disagrees with the recommended settlement, the respondent may dispute the settlement recommendation to the advisory committee. The advisory committee shall then render a recommendation … (5) If any respondent disagrees with the recommendation of the advisory committee, after notice and hearing by a hearing officer or administrative law judge, such officer or judge shall make recommendations to the commission re¬garding enforcement, including civil penalties. … (6) When the respondent agrees with the advisory committee recommendation, the investigators shall present such agreement to the commission. The commission is then authorized to adopt the recommendation of the advisory committee regarding a civil penalty, or to reject such a recommendation.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t>
  </si>
  <si>
    <t>Guam Code Annotated, Chapter 21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t>
  </si>
  <si>
    <t>Guam Code Annotated, Chapter 21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t>
  </si>
  <si>
    <t>Guam Code Annotated, Chapter 21 § 71101.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</si>
  <si>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
</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</si>
  <si>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t>
  </si>
  <si>
    <t>Guam Code Annotated, Chapter 21 § 71110.  Any person who violates any provision of this Chapter may be subject to a civil penalty not to exceed Five Thousand Dollars ($5,000.00) for the first violation, and not to exceed Ten Thousand Dollars ($10,000.00) for each successive violation within a five (5) year period.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 All penalties recovered in any such actions shall be paid to the operator of the utility which was damaged. In the case of roadways, the penalties shall be deposited into the Territorial Highway Fund. This Chapter does not affect any civil remedies for personal injury or property, including underground utilities, damage except as otherwise specifically provided for in this Chapter.</t>
  </si>
  <si>
    <t xml:space="preserve">Hawaii Revised Statutes, Title 71, §269E-12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t>
  </si>
  <si>
    <t xml:space="preserve">Hawaii Revised Statutes, Title 71, §269E-2  Definitions.  As used in this [chapter], unless the context clearly requires otherwise: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(1) Improving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or  (2) Any pest control activity regulated under chapter 460J.       
     Excavator means any person, including an operator, who performs any excavation, other than an operator whose employees are performing maintenance work on the operator's subsurface installation.
</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</si>
  <si>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
</t>
  </si>
  <si>
    <t>Official Code of Georgia Annotated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Georgia Public Service Commission rule 515-9-44.14 as presented by Georgia 811 specifies additional standards for facility marking.  (Reference http://www.gaupc.com/userfiles/file/Marking_Standards_Presentation_05-02-08.pdf).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</si>
  <si>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California Code 4216.3 (b) Every operator of a subsurface installation who field marks the location of a subsurface installation shall make a reasonable effort to make field markings in conformance with the uniform color code of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</si>
  <si>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</si>
  <si>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t>
  </si>
  <si>
    <t xml:space="preserve">Hawaii Revised Statutes, Title 71,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t>
  </si>
  <si>
    <t>Chapter 6-83, Hawaii Administrative Rules, entitled Hawaii One Call Center Subsurface Installation Damage Prevention Program (http://hawaii.gov/budget/adminrules/public-utilities-commission/Chapter%206-83%20Admin%20Rules%20Final.pdf)</t>
  </si>
  <si>
    <t xml:space="preserve">Hawaii Revised Statutes, Title 71,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[Also see Hawaii Administrative Rules, Title 6, Chapter 83, §6-83-63.]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</si>
  <si>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 
Hawaii Administrative Rules, Title 6, Chapter 83,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</si>
  <si>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Administrative Rules, Title 6, Chapter 83,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
</t>
  </si>
  <si>
    <t xml:space="preserve">Not addressed
</t>
  </si>
  <si>
    <t xml:space="preserve">Hawaii Revised Statutes, Title 71,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 
</t>
  </si>
  <si>
    <t xml:space="preserve">Hawaii Revised Statutes, Title 71,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
</t>
  </si>
  <si>
    <t>No.
[Hawaii Revised Statutes, Title 71, §269E-15 (a)  All hearings, investigations, and proceedings shall be governed by this section, chapter 91, and by rules of practice and procedure adopted by the commission....    Hawaii Administrative Rules, Title 6, Chapter 83, §6-83-93 (a) The commission may at any time investigate any person, excavator or operator for alleged or suspected violations of chapter 269E, HRS, these rules, or any order of the commission.]</t>
  </si>
  <si>
    <t>Idaho Statutes, Title 55, Chapter 21, §55-2203 (1) Before commencing excavation, the excavator shall: … (c)  Provide notice of the scheduled commencement of excavation to all underground facility owners through a one-number locator service. If no one-number locator service is available, notice shall be provided individually to those owners of underground facilities known to have or suspected of having underground facilities within the area of proposed excavation. The notice shall be communicated by the excavator to the one-number locator service or, if no one-number locator service is available, to the owners of underground facilities not less than two (2) business days nor more than ten (10) business days before the scheduled date for commencement of excavation, unless otherwise agreed in writing by the parties.</t>
  </si>
  <si>
    <t xml:space="preserve">Idaho Statutes, Title 55, Chapter 21, §55-2205 ... (2)  An excavator shall use reasonable care to avoid damaging underground facilities. An excavator shall:  (a)  Determine by hand digging, in the area twenty-four (24) inches or less from the facilities, the precise actual location of underground facilities which have been marked; ...
</t>
  </si>
  <si>
    <t>Yes.</t>
  </si>
  <si>
    <t xml:space="preserve">Idaho Statutes, Title 55, Chapter 21, §55-2208.  Unless facts exist which would reasonably cause an excavator to believe that an underground facility exists within the depth of the intended excavation, the following excavations shall not require notice of the excavation pursuant to section 55-2203(1)(c),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
</t>
  </si>
  <si>
    <t>Idaho Statutes, Title 55, Chapter 21, §55-2203 (2)  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55-2202(12),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t>
  </si>
  <si>
    <t>Idaho Statutes, Title 55, Chapter 21, §55-2202. As used in this chapter: … (9)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</si>
  <si>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Idaho Statutes, Title 55, Chapter 21, §55-2203 (4)  If the excavator, while performing the excavation, discovers underground facilities (whether active or abandoned) which are not identified, the excavator shall cease excavating in the vicinity of the facility and immediately notify the owner or operator of such facilities, or the one-number locator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one thousand dollars ($1,000), whichever is less.</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</si>
  <si>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</si>
  <si>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  (2)  If an underground facility is damaged as a result of an excavator's failure to provide notice pursuant to section 55-2203(1)(c), Idaho Code, unless otherwise exempt, the excavator shall receive a written warning from the underground facility owner and shall be liable for actual costs of repairing the facility if it is the excavator's first failure to provide the notice required pursuant to section 55-2203(1)(c), Idaho Code, during any consecutive period of twelve (12) months.  (a)  If the court finds, by a preponderance of the evidence, that the excavator has, on more than one (1) occasion during any consecutive period of twelve (12) months, failed to provide the notice required pursuant to section 55-2203(1)(c), Idaho Code, and that such failure has been a proximate cause of damage to an underground facility, the court may increase the civil penalty in an amount up to five thousand dollars ($5,000).  (b)  If the court finds, by a preponderance of the evidence, that the excavator has, on three (3) or more occasions during any consecutive period of twelve (12) months, failed to provide the notice required pursuant to section 55-2203(1)(c), Idaho Code, and that such failure has been a proximate cause of damage to an underground facility, the court may increase the civil penalty in an amount up to ten thousand dollars ($10,000) for the third occurrence taking place during the twelve (12) month period.  (3)  (a) An action to recover a civil penalty under this section may be brought by a prosecuting attorney. If the prosecuting attorney does not file an action for such civil penalty within sixty (60) days from the date of a request for such action by the owner of an underground facility, the underground facility owner may file such action. Venue for such an action shall be proper in the judicial district for the county in which the damaged underground facility is located or the county in which the excavator resides or maintains a principal place of business in this state. The prevailing party in such action shall be entitled to recover its costs and reasonable attorney's fees incurred in such action.  (b)  The penalties provided in this section are in addition to any other remedy at law or equity available to an excavator or to the owner or operator of a damaged underground facility.  (c)  The court shall consider, as a mitigating factor in determining the amount of civil penalty to be imposed, evidence showing by a preponderance of the evidence that the violation occurred solely as a proximate result of the excavator or underground facility owner's reasonable response to an emergency beyond the control of the offending party.  … (4)  Any excavator who damages an underground facility on a third or subsequent violation pursuant to subsection (2) of this section may be liable for treble the costs incurred in repairing or relocating the facility. </t>
  </si>
  <si>
    <t>Idaho Statutes and Constitutions are updated to the web July 1 following the legislative session.  The statutes documented here in are current through the 2012 Legislative Session.</t>
  </si>
  <si>
    <t>(1) Idaho -- Dig Line, Inc. -- www.digline.com; 
(2) Idaho (Bonner/Boundary) -- Pass Word -- www.passwordinc.com; 
(3) Idaho (Kootenai County) -- Pass Word -- www.passwordinc.com; 
(4) Idaho (Shoeshone/Benewah) -- Pass Word -- www.passwordinc.com.</t>
  </si>
  <si>
    <t xml:space="preserve">Illinois Compiled Statutes, §220.50.2.7. ... Excavation within the tolerance zone requires extra care and precaution including, but not limited to, as set forth in Section 4.  
    §220.50.4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t>
  </si>
  <si>
    <t xml:space="preserve">Illinois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
  </si>
  <si>
    <t xml:space="preserve">llinois Compiled Statutes, §220.50.10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t>
  </si>
  <si>
    <t xml:space="preserve">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The notice by the owner or operator to the person engaged in emergency excavation or demolition may be provided by phone or phone message or by marking the excavation or demolition area.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The notification by the owner or operator of underground utility facilities to the person engaged in excavation or demolition may be provided in any reasonable manner including, but not limited to, notification in any one of the following ways: by face-to-face communication; by phone or phone message; by facsimile; by posting in the excavation or demolition area; or by marking the excavation or demolition area. … 
</t>
  </si>
  <si>
    <t>Illinois Administrative Code, §83.I.B.265.60  The utilities, in a joint endeavor, shall continue the operation and maintenance of the previously established State-Wide One-Call Notice System (System) for the exchanging of information between excavators and utilities so that the utilities will know where and when excavation is to take place and the excavators will know where the underground facilities are located, all in accordance with the following criteria: … j)  The System shall provide an informational system to indicate to excavators that no underground facilities exist in the area of excavation, if marking of the location of underground utilities does not exist on the site at the expiration of the notice period; k) The System shall require that information needed to operate the system within each utility's domain be identified and provided by the utilities to the notice system operator;</t>
  </si>
  <si>
    <t>Illinois Administrative Code, §83.I.B.Section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</si>
  <si>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 xml:space="preserve">llinois Compiled Statutes, §220.50.11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The members of the Advisory Committee shall be immune, individually and jointly, from civil liability for any act or omission done or made in performance of their duties while serving as members of such Advisory Committee, unless the act or omission was the result of willful and wanton misconduct.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t>
  </si>
  <si>
    <t xml:space="preserve">llinois Compiled Statutes, §220.50.11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t>
  </si>
  <si>
    <t xml:space="preserve">llinois Compiled Statutes, §220.50.11 ...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t>
  </si>
  <si>
    <t xml:space="preserve">llinois Compiled Statutes, §220.50.11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 </t>
  </si>
  <si>
    <t>Title 170 Indiana Utility Regulatory Commission, Article 5 - Gas Utilities, Rule 5. Damage to Underground Facilities (http://www.in.gov/legislative/iac/iac_title?iact=170)</t>
  </si>
  <si>
    <t xml:space="preserve">Indiana Code §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exposure of the underground facility may be accomplished only by the use of hand excavation, air cutting, or vacuum excavation.
</t>
  </si>
  <si>
    <t xml:space="preserve">Indiana Code §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</si>
  <si>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t>
  </si>
  <si>
    <t xml:space="preserve">Indiana Code § 8-1-26-18  (b) Facility locate markings must consist of paint, flags, or stakes or any combination that mark the approximate location of the underground facilities. The method of marking must be appropriate for the location of the underground facilities.  (c) Color coding of facility locate markings indicating the type of underground facility must conform to the following color coding:  Facility and Type of Product - Specific Group Identifying Color: (1)    Electric power distribution and transmission - Safety red  (2)    Municipal electric systems - Safety red  (3)    Gas distribution and transmission - High visibility safety yellow  (4)    Oil distribution and transmission - High visibility safety yellow  (5)    Dangerous materials, product lines, steam lines - High visibility safety yellow  (6)    Telephone and telegraph systems - Safety alert orange  (7)    Cable television - Safety alert orange  (8)    Police and fire communications - Safety alert orange  (9)    Water systems - Safety precaution blue  (10)    Sewer systems - Safety green  (11)    Proposed excavation - White
</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</si>
  <si>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
</t>
  </si>
  <si>
    <t xml:space="preserve">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[NOTE: Although the operator has to identify if abandoned facilities exist, the law does NOT require the operator to locate those abandoned facilities in response to a dig ticket.]
</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</si>
  <si>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</si>
  <si>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t>
  </si>
  <si>
    <t xml:space="preserve">Indiana Code § 8-1-26-10  As used in this chapter, "operator" means a person who owns or operates an underground facility, other than an underground facility that:  (1) is located on real property that the person owns or occupies; and  (2) the person operates for the person's benefits.
    § 8-1-26-15  (a) An operator that has underground facilities located in Indiana must become a member of the association and shall provide the following information to the association...
    § 8-1-26-17 (a) An operator that has underground facilities located in Indiana must be a member of the Indiana Underground Plant Protection Service or its successor organization....
</t>
  </si>
  <si>
    <t xml:space="preserve">Indiana Code § 8-1-26-17  (a) An operator that has underground facilities located in Indiana must be a member of the Indiana Underground Plant Protection Service or its successor organization.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
  </si>
  <si>
    <t xml:space="preserve">Indiana Code § 8-1-26-1.5  As used in this chapter, "advisory committee" refers to the underground plant protection advisory committee established by section 23 of this chapter.
    §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t>
  </si>
  <si>
    <t xml:space="preserve">Indiana Code § 8-1-26-16 (g)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(h)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 8-1-26-19 (a) A person responsible for emergency excavation or demolition to ameliorate an imminent danger to life, health, property, or loss of service is not required to comply with the notice requirements of section 16 of this chapter. However, that person shall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
</t>
  </si>
  <si>
    <t xml:space="preserve">Indiana Code § 8-1-26-15 (a) An operator that has underground facilities located in Indiana must become a member of the association and shall provide the following information to the association … (d) A person that is required, but fails, to maintain membership in the association after December 31, 2009, may be subject to a civil penalty in an amount recommended by the advisory committee and approved by the commission, not to exceed one hundred dollars ($100). Each day that a person that is required, but fails, to maintain membership in the association constitutes a separate violation for purposes of imposing a fine under this subsection.
    § 8-1-26-18 (a) Each operator notified under section 16 of this chapter shall, in two (2) full working days after receiving the notice of intent provided in section 16 of this chapter, supply to the person responsible for the excavation or demolition the following information …  (e) This section does not apply to an operator making an emergency repair to its own underground facility.  (f)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in an amount recommended by the advisory committee and approved by the commission, not to exceed one thousand dollars ($1,000).
    § 8-1-26-19 (a) A person responsible for emergency excavation or demolition to ameliorate an imminent danger to life, health, property, or loss of service is not required to comply with the notice requirements of section 16 of this chapter. However, that person shall …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t>
  </si>
  <si>
    <t>Indiana Code § 8-1-26-18 (h)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t>
  </si>
  <si>
    <t xml:space="preserve">Yes
</t>
  </si>
  <si>
    <t>Indiana Code §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t>
  </si>
  <si>
    <t>Indefinite 
 Iowa Code § 480.4  3.  a. (2)  The marking required under this subsection shall be done in a manner that will last for a minimum of five working days on any nonpermanent surface, or a minimum of ten working days on any permanent surface.  If the excavation will continue for any period longer than such periods, the operator shall remark the location of the underground facility upon the request of the excavator.  The request shall be made through the notification center.</t>
  </si>
  <si>
    <t xml:space="preserve">Iowa Code § 480.4  1.  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
  </si>
  <si>
    <t>Iowa Code § 480.4  3.  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t>
  </si>
  <si>
    <t xml:space="preserve">Iowa Code § 480.1  4.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t>
  </si>
  <si>
    <t xml:space="preserve">Iowa Code § 480.4  3.  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t>
  </si>
  <si>
    <t xml:space="preserve">Iowa Code § 480.4  5.  The operator shall mark the location of any underground facility to conform with the uniform color code established by the American public works association's utility location and coordination council.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</si>
  <si>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Iowa Code § 480.4  3.  a.  (1)  An operator who receives notice from the notification center shall mark the horizontal location of the operator's underground facility ….  The operator shall complete such locating and marking within forty-eight hours after receiving the notice, excluding Saturdays, Sundays, and legal holidays, unless otherwise agreed by the operator and the excavator. ….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b.  An operator who receives notice from the notification center and who determines that the operator does not have any underground facility located within the proposed area of excavation shall notify the excavator concerning this determination prior to the indicated date of commencement of excavation.</t>
  </si>
  <si>
    <t xml:space="preserve">Iowa Code § 480.1  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
    § 480.3  3.  Every operator shall participate in and share in the costs of the notification center. 
</t>
  </si>
  <si>
    <t xml:space="preserve">Iowa Code § 480.3  1.  a.  A statewide notification center is established and shall be organized as a nonprofit corporation pursuant to chapter 504.  (1)  The center shall be governed by a board of directors which shall represent and be elected by operators, excavators, and other persons who participate in the center.  The board, with input from all interested parties, shall determine the operating procedures and technology needed for a single statewide notification center and establish a notification process.
</t>
  </si>
  <si>
    <t xml:space="preserve">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
</t>
  </si>
  <si>
    <t>2011 Supplement to the Kansas Admininistrative Regulations §§ 82-14-1 through 82-14-6</t>
  </si>
  <si>
    <t xml:space="preserve">Kansas Statute Annotated § 66-1803.  (s)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Kansas Administrative Regulations § 82-14-1. (r) Tolerance zone has the meaning specified in K.S.A. 66-1802 and amendments thereto.  The tolerance zone shall not be greater than the following:  (1) 25 inches for each tier 1 facility; and  (2) 61 inches for each tier 2 facility.
</t>
  </si>
  <si>
    <t xml:space="preserve">Kansas Statute Annotated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Kansas Administrative Regulations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
</t>
  </si>
  <si>
    <t xml:space="preserve">Kansas Statute Annotated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t>
  </si>
  <si>
    <t>Kansas Administrative Regulations § 82-14-3. (e) Each tier 3 member shall perform the following: … (8) employ at least two technically qualified individuals whose job function is dedicated to the location of underground utilities.</t>
  </si>
  <si>
    <t xml:space="preserve">Kansas Administrative Regulations § 82-14-3. (g) Except in cases of emergencies or separate agreements between the parties, the operator of a tier 2 facility shall … (1) Mark the location of its facilities …  (l) The requirement to inform the excavator of the facility location shall be met by marking the location of the operator’s facility and identifying the name of the operator with flags, paint, or any other method by which the location of the facility is marked in a clearly visible manner....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 </t>
  </si>
  <si>
    <t>Kansas Administrative Regulations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 the operator of a tier 2 facility shall…  (1) Mark the location of its facilities …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(j) If the operator of a tier 2 facility is unable to provide the location of its facilities within a 60- 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or (2) contacting the excavator by telephone, facsimile, or any other means of communication.</t>
  </si>
  <si>
    <t>Kansas Administrative Regulations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t>
  </si>
  <si>
    <t>Kansas Statute Annotated § 66-1805. (m)  On and after July 1, 2009, the notification center's board of directors shall include two members from tier 2 facilities and 1 member from tier 3 facilities.</t>
  </si>
  <si>
    <t>Kansas State Corporation Commission</t>
  </si>
  <si>
    <t>Kansas Statute Annotated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t>
  </si>
  <si>
    <t xml:space="preserve">The Kansas statute distinguishes between Tier 1, Tier 2 and Tier 3 facilities.  This complicates the reading and understanding of the law as statutory requirements in the law and in the administrative regulations are somewhat different for each separate tier.  </t>
  </si>
  <si>
    <t>Kentucky Revised Statutes, Title XXIX,  Chapter 367, §§ .4901 to .4917, Underground Facility Damage Prevention</t>
  </si>
  <si>
    <t xml:space="preserve">Kentucky Revised Statute 367.4911 (1) (a) Each excavator planning excavation or demolition work shall, not less than two (2) full business days nor more than ten (10) full business days prior to commencing work, notify each affected operator of the excavator's intended work and work schedule. Contacting the applicable protection notification centers shall satisfy this requirement.
</t>
  </si>
  <si>
    <t>Yes, Kentucky Revised Statute 367.4911 (11) Upon request by an operator, an excavator shall mark the boundaries of the location to be excavated using the procedure set forth in KRS 367.4909(7). This marking shall not alter, or relieve the excavator from complying with, the requirements of KRS 367.4905 to 367.4917.   
    § 367.4909   (7) Temporary underground facility markers shall consist of paint, chalk, flags, stakes, or any combination thereof and shall conform to the following standards of the American Public Works Association uniform color code:…   (k) Proposed excavation or construction boundaries – White</t>
  </si>
  <si>
    <t>Kentucky Revised Statute 367.4911 (10) When excavation or demolition is necessary within the approximate location of the underground facility, the excavator shall hand-dig or use nonintrusive means to avoid damage to the underground facility.</t>
  </si>
  <si>
    <t>Kentucky Revised Statute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t>
  </si>
  <si>
    <t xml:space="preserve">Kentucky Revised Statute 367.4909  (4) An operator shall respond to facility locate requests as follows:  (a) To a normal excavation locate request within two (2) business days after receiving notification from an excavator.  (b) To an emergency locate request as quickly as possible but not to exceed forty-eight (48) hours after receiving notification from an excavator; and  (c) Beginning one (1) year from July 12, 2012, to a design locate request within ten (10) business days after receiving notification from an excavator.
</t>
  </si>
  <si>
    <t xml:space="preserve">Kentucky Revised Statute 367.4909  (5) An operator shall, upon receiving an emergency locate request or a normal excavation locate request: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
</t>
  </si>
  <si>
    <t>Only the color standards of the American Public Works Association uniform color code are specified for temporary marking.</t>
  </si>
  <si>
    <t xml:space="preserve">Kentucky Revised Statute 367.4909   (3) Each operator member of the one-call center shall provide and update as needed to the one-call center the general location of its underground facilities, the operator identity and business address, and emergency notification telephone numbers.
</t>
  </si>
  <si>
    <t>Kentucky Revised Statute 367.4913  (2) The one-call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t>
  </si>
  <si>
    <t xml:space="preserve">Kentucky Revised Statute 367.4917  (1) An excavator who fails to comply with any provision of KRS 367.4911, or an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
</t>
  </si>
  <si>
    <t xml:space="preserve">Kentucky Revised Statute 367.4917  (2) A protection notification center that fails to comply with any provision of KRS 367.4913 shall be subject to a fine of one thousand dollars ($1,000) for each offense.  (3) A person that knowingly provides false notice to a utility notification center of an emergency as defined in KRS 367.4903 shall be subject to a fine of one thousand dollars ($1,000) for each offense.
</t>
  </si>
  <si>
    <t>None specified</t>
  </si>
  <si>
    <t>Louisiana Revised Statute, Title 40, §§ 40:1749.11 to -.26 Louisiana Underground Utilities and Facilities Damage Prevention Law</t>
  </si>
  <si>
    <t xml:space="preserve">Louisiana Revised Statute §1749.13.  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 (1)  Except as provided in R.S. 40:1749.15, prior to any excavation or demolition, each excavator or demolisher shall serve telephonic or electronic notice of the intent to excavate or demolish to the regional notification center or centers serving the area in which the proposed excavation or demolition is to take place. </t>
  </si>
  <si>
    <t>20 days, or 30 days for a forestry excavator or agricultural excavator, as noted in Louisiana Revised Statute §1749.14(C)(1).</t>
  </si>
  <si>
    <t xml:space="preserve">Louisiana Revised Statute §1749.16.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
</t>
  </si>
  <si>
    <t>Louisiana Revised Statute §1749.16.  C.  This Part shall not apply to activities by operators or land owners excavating their own underground utilities or facilities on their own property or operators' exclusive right-of-way provided there is no encroachment on the rights-of-way of any operator.</t>
  </si>
  <si>
    <t>Louisiana Revised Statute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t>
  </si>
  <si>
    <t xml:space="preserve">Louisiana Revised Statute §1749.14.  C. (1)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</si>
  <si>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in accordance with the Administrative Procedure Act to establish a certification program for regional notification centers in this state.  B.  Such rules and regulations shall include but not be limited to requirements that the regional notification center must have and maintain the following:  (1)  Ability to accept and timely process and locate requests as required by law, including providing of ticket numbers, copies of tickets, notifications, and other procedures and information.
    In the membership letter sent to operators by Louisiana One Call (LOC):  Applications for either class of regular membership require mapping information so that the LOC can add the operator's facility locations to the LOC computer database.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</si>
  <si>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(1)  Ability to accept and timely process and locate requests as required by law, ...
    In the membership letter sent to operators by Louisiana One Call (LOC):  Applications for either class of regular membership require mapping information so that the LOC can add the operator's facility locations to the LOC computer database. Additionally, LOC offers online forms for members to update information.  </t>
  </si>
  <si>
    <t xml:space="preserve">§1749.14. 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
  </si>
  <si>
    <t>Louisiana Revised Statute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(4)  Any other requirements that may be necessary for a regional notification center to properly perform the duties and functions required under this Part. ...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t>
  </si>
  <si>
    <t xml:space="preserve">Louisiana Revised Statute §1749.20. B.  An excavator or demolisher who violates the provisions of R.S. 40:1749.13, 1749.16, or 1749.17(B) shall be subject to the following:  (1)  For the first violation, a civil penalty of not more than two hundred fifty dollars.  (2)  For a second violation of a similar nature within a two-year period from the previous violation, a civil penalty of not more than five hundred dollars.  (3)  For a third violation of a similar nature within a two-year period from a previous violation, a civil penalty of not more than one thousand dollars.  (4)  For a fourth and each subsequent violation of a similar nature within a two-year period from the previous violation, a civil penalty of not less than two thousand dollars nor more than twenty-five thousand dollars.  (5)  Any violation involving hazardous materials as defined in Title 30 of the Louisiana Revised Statutes of 1950, a civil penalty of not less than two thousand dollars nor more than twenty-five thousand dollars.  (6)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t>
  </si>
  <si>
    <t xml:space="preserve">Louisiana Revised Statute §1749.20. 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civil penalty of not more than two hundred fifty dollars. (b)  For a second violation, a civil penalty of not more than five hundred dollars. (c)  For a third violation, a civil penalty of not more than one thousand dollars. (d)  For a fourth and each subsequent violation, a civil penalty of not less than two thousand dollars nor more than twenty-five thousand dollars.
</t>
  </si>
  <si>
    <t>Yes, Louisiana Revised Statute §1749.23.  D.  The secretary of the Department of Public Safety and Corrections or his designee may promulgate rules and regulations for the implementation and administration of the provisions of this Part relative to enforcement, which shall include developing a procedure for reporting and investigating complaints of violations of this Part that includes … (5)  Establishing a procedure for the law enforcement agency to completely investigate a complaint and obtain the information needed to issue a citation and adjudicate the complaint.</t>
  </si>
  <si>
    <t>Louisiana Administrative Code, Title 55 – Public Safety, Part 1 – State Police, Chapter 21.  Underground Utilities
(http://doa.louisiana.gov/osr/lac/books.htm)</t>
  </si>
  <si>
    <t>Maine Revised Statutes 23, Title 23, Part 3, Chapter 307, Subchapter 2, § 3360-A Protection of Underground Facilities (http://www.mainelegislature.org/legis/statutes/23/title23sec3360-A.html)</t>
  </si>
  <si>
    <t>Maine PUC Rules, Part 8, Chapter 895 - Underground Facility Damage Prevention Requirements, 65-407-895 Me. Code R. §§ 1 to 12 (http://www.maine.gov/mpuc/legislative/rules/part8-multi.shtml)</t>
  </si>
  <si>
    <t>Maine PUC Rules Chapter 895 § 4 (B) (1) (a).  Except for emergency notifications and as provided in Subsection 4(B)(1)(a)(i), an excavator shall notify the Dig Safe System of the location of the intended excavation at least 72 hours, not including Saturdays, Sundays and legal Maine holidays, but not more than 60 calendar days, prior to the commencement of excavation.</t>
  </si>
  <si>
    <t>Maine PUC Rules Chapter 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t>
  </si>
  <si>
    <t xml:space="preserve">Maine PUC Rules Chapter 895 § 4 (F) Exemptions (1) For additional exemptions, see 23 M.R.S.A §3360-A §§ 5-I and 5-J. (2) Commercial Forestry (a) Activity requiring no written agreement.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Cemeteries. An excavator is exempt from the notice requirements of Section 4(B) for any excavation undertaken within the boundaries of a cemetery if the following procedures are followed…. (4) Shoulder-grading Activity. An excavator that is a licensing authority as defined by 35-A M.R.S.A. §2502(1) or its designee is exempt from Subsection 4(C)(2) for any excavation that is shoulder-grading activity if the excavator complies with this subsection. If an excavator chooses to excavate under this subsection, all owners of underground facilities within the area of excavation must comply with this subsection….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
    Maine Revised Statutes §3360-A 5-I. Exemption; quarries and borrow pits.  An excavator may undertake an excavation within a quarry or borrow pit in accordance with this subsection…. B. Except as provided in paragraph C, an excavator is exempt from the notice requirements of subsection 3 and subsection 10 when undertaking an excavation within a quarry or borrow pit lawfully located on March 1, 2011.  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t>
  </si>
  <si>
    <t>Maine PUC Rules Chapter 895 § 6 (A)(2) An operator that is not a member of the Dig Safe System pursuant to Subsection 6(A)(1) shall, upon receipt of the notice provided for in Subsection 4(B)(2), mark the location of its underground facilities in accordance with Section 6(B).  (B)(1)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</si>
  <si>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</si>
  <si>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Maine PUC Rules Chapter 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t>
  </si>
  <si>
    <t>Maine PUC Rules Chapter 895 § 6 (B) Purpose.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</si>
  <si>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(A) (1) (d) Except as otherwise provided in this provision of the rule, beginning May 1, 2005,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t>
  </si>
  <si>
    <t xml:space="preserve">Maine PUC Rules Chapter 895 § 5 (B) (10) No later than 21 business days after receiving notification of newly installed facilities or planned new facilities pursuant to subsection 6(A)(1)(d)(iii), or discovered facilities pursuant to subsection 6(B)(6), the Dig Safe System shall update its records to reflect the location of these facilities.
    § 6 (A) (1) (d) Except as otherwise provided in this provision of the rule, beginning May 1, 2005, each Dig Safe System member shall provide to the Dig Safe System the location of all underground facilities that the member would be obligated to mark upon receipt of notice pursuant to Section 6(B)…. (D)(3) Within 21 business days of changing the configuration of a gas operator’s main supply underground gas facility, the gas operator must provide updated maps to the appropriate entities.
</t>
  </si>
  <si>
    <t>Maine PUC Rules Chapter 895 § 6 (B)(5) Newly installed facilities. Unless an operator has reason to know that no other excavation will occur in the excavation area within 30 calendar days of the time a newly installed facility is covered with soil or other material, the operator shall mark the location of the newly installed facility or portion of the facility in accordance with subsections 6(B)(3) and 6(B)(4), no later than one business day after the newly installed facility or portion of that facility is covered with soil or other material. For the purposes of this section, a facility or portion of a facility is considered covered with soil or other material if it is not visible because of the presence of the soil or other material.</t>
  </si>
  <si>
    <t xml:space="preserve">Maine PUC Rules Chapter 895 § 6 (A)(1)(a)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
</t>
  </si>
  <si>
    <t>Maine PUC Rules Chapter 895 §8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t>
  </si>
  <si>
    <t xml:space="preserve">Maryland Miss Utility Law </t>
  </si>
  <si>
    <t xml:space="preserve">The Maryland Underground Facilities Damage Prevention Authority (MDUFDPA) was established by the Maryland legislature as Senate Bill 911 of the law of the 2010 session, updating the Maryland Underground Facilities Damage Prevention Law, more commonly known as the Miss Utility Law. The new Law went into effect on October 1, 2010. </t>
  </si>
  <si>
    <t xml:space="preserve">Maryland Miss Utility Law (2010)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t>
  </si>
  <si>
    <t xml:space="preserve">Maryland Miss Utility Law (2010)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t>
  </si>
  <si>
    <t xml:space="preserve">Maryland Miss Utility Law (2010)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t>
  </si>
  <si>
    <t xml:space="preserve">Maryland Miss Utility Law (2010) §12–126.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t>
  </si>
  <si>
    <t xml:space="preserve">Maryland Miss Utility Law (2010) §12–126.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t>
  </si>
  <si>
    <t xml:space="preserve">Maryland Miss Utility Law (2010)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t>
  </si>
  <si>
    <t xml:space="preserve">Maryland Miss Utility Law (2010)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(3) A person that violates any provision of Part IV of this subtitle is subject to a civil penalty assessed by the Authority not exceeding $2,000.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t>
  </si>
  <si>
    <t>Massachusetts General Laws, Chapter 82, §§ 40 to 40E</t>
  </si>
  <si>
    <t>Massachusetts Damage Prevention Rules, 220 CMR 99.00: Procedures for the Determination and Enforcement of Violations of Massachusetts General Laws Chapter 82, §§ 40 through 40E ("DIG SAFE")</t>
  </si>
  <si>
    <t xml:space="preserve">Maryland Miss Utility Law (2010)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t>
  </si>
  <si>
    <t>Massachusetts General Laws,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t>
  </si>
  <si>
    <t xml:space="preserve">Massachusetts General Laws,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t>
  </si>
  <si>
    <t>Massachusetts General Laws, Chapter 82, § 40  Excavation [defined is]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</si>
  <si>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 xml:space="preserve">Massachusetts Damage Prevention Rules 220 CMR 99.05:  (4) Within 72 hours, exclusive of Saturdays, Sundays and legal holidays, from the time initial notice is received by the system or at such time as the company and excavator agree, every company shall mark the location of an underground facility by applying a visible fluid, such as paint, on the ground above the facility.  The company may use an alternative marking method of color-coded stakes, color-coded flags or color-coded brush-type markers. 
</t>
  </si>
  <si>
    <t xml:space="preserve">Massachusetts Damage Prevention Rules 220 CMR 99.05: (2) All markings shall indicate, where practicable, the width, if it is greater than two inches, and material of the underground facility, as well as any change in direction and any terminus points of the facility.  ... (6) The color code listed under 220 CMR 99.02 shall be used for the placement of marks whether by visible fluid or alternative marking methods.  (7) If the surface above the underground facility is to be removed, the company may place supplemental offset marks.  These marks must be uniformly aligned and must indicate the specific distance from the markings to the underground facility. 
</t>
  </si>
  <si>
    <t>Mandatory membership in the Massachusetts utility underground plant damage prevention system (i.e., one-call system) is addressed in Massachusetts General Law, Chapter 164, Section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t>
  </si>
  <si>
    <t xml:space="preserve">Massachusetts General Laws,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t>
  </si>
  <si>
    <t>Massachusetts General Laws, Chapter 82, § 40E identifies the Massachusetts Department of Telecommunications and Energy as the enforcement agency.  Howeer, Massachusetts Damage Prevention Rules 220 CMR §§ 99.01 through 99.12 identify the Massachusetts Department of Public Utilities as the enforcement agency.</t>
  </si>
  <si>
    <t>Yes, Massachusetts Damage Prevention Rules 220 CMR §§ 99.08</t>
  </si>
  <si>
    <t xml:space="preserve">Maryland state law does not address member facility databases but the one-call center member contract/agreement does.  Here is the verbiage:  § 1.5  After receipt and preparation of the Notice, the Call Center will determine from the database provided and updated by Buyer whether Buyer has underground facilities in the specific area and the Call Center will notify Buyer when Buyer’s facilities appear to be present in such area identified in the Notice
</t>
  </si>
  <si>
    <t>http://missdig.net/</t>
  </si>
  <si>
    <t>Michigan Compiled Laws § 460.703 A person or public agency shall not discharge explosives, excavate, or tunnel in a street, highway, public place, a private easement of a public utility, or near the location of a public utility facility owned, maintained, or installed on a customer's premises, or demolish a building containing a public utility facility without having first ascertained in the manner prescribed in sections 5 or 7 the location of all underground facilities of a public utility in the proposed area of excavation, discharging of explosives, tunneling, or demolition.
    § 460.705 (1) Except as provided in sections 7 and 9, a person or public agency responsible for excavating or tunneling operations, drilling or boring procedures, or discharge of explosives in a street, highway, other public place, a private easement for a public utility, or near the location of utility facilities on a customer's property, or demolition of a building containing a utility facility, shall give written or telephone notice to the association as required in section 7 of intent to excavate, tunnel, discharge explosives, or demolish at least 2 full working days, excluding Saturdays, Sundays, and holidays, but not more than 21 calendar days, before commencing the excavating, demolishing, discharging of explosives, tunneling operations, or drilling or boring procedures. Beginning on October 1, 1990, the notice required in this subsection shall be given at least 3 full working days, excluding Saturdays, Sundays, and holidays, but not more than 21 calendar days, before commencing the excavating, demolishing, discharging of explosives, tunneling operations, or drilling or boring procedures.</t>
  </si>
  <si>
    <t xml:space="preserve">Michigan Compiled Laws § 460.711  Upon receiving the information provided for in sections 5 or 7, a person or public agency excavating, tunneling, or discharging explosives shall exercise reasonable care when working in close proximity to the underground facilities of any public utility. If the facilities are to be exposed, or are likely to be exposed, only hand-digging shall be employed in such circumstances and such support, as may be reasonably necessary for protection of the facilities, shall be provided in and near the construction area.
</t>
  </si>
  <si>
    <t>Michigan Compiled Laws § 460.702 This act does not apply to a person or public agency using only nonpowered hand tools in performing excavating or tunneling operations described herein.</t>
  </si>
  <si>
    <t xml:space="preserve">Michigan Compiled Laws § 460.708  Not less than 1 working day in advance of proposed construction, unless otherwise agreed between the person or public agency performing the excavation, discharging of explosives, drilling, boring, tunneling, or demolition and the public utility, a public utility served with notice pursuant to section 5 or 7 shall inform the person or public agency of the approximate location of the underground facilities owned or operated by the public utility in the proposed area of excavation, discharging of explosives, drilling, boring, tunneling, or demolition, in a manner that enables the person or public agency to employ hand dug test holes or other similar means of establishing the precise location of the underground facilities using reasonable care to establish the precise location of the underground facilities in advance of construction. </t>
  </si>
  <si>
    <t>Michigan Compiled Laws § 460.708 … All safety alert orange markings shall include the name or type of the company who owns the underground facility to be marked.</t>
  </si>
  <si>
    <t xml:space="preserve">Not addressed, although Michigan Compiled Laws § 460.704 requires that a public utility having underground facilities in a county shall file with the clerk of the county a list containing the name of every city, village, township, and section within the township in the county in which it has underground facilities, the name of the public utility and the title and address of its representative designated to receive the written notice of intent required by section 5 [§ 460.705].
</t>
  </si>
  <si>
    <t xml:space="preserve">Michigan Compiled Laws § 460.715  A person who damages the facilities of a public utility on more than 3 occasions on any 1 construction contract location because of his or her failure to comply with any of the provisions of this act may be enjoined from engaging in any further excavating, demolition, discharging of explosives, drilling or boring procedures, or tunneling work within the state, except under such terms and conditions as the court may prescribe to insure the safety of the public. A court may prescribe such penalties as it considers necessary or appropriate for violation of the injunctive order up to a maximum of $5,000.00 per violation.
</t>
  </si>
  <si>
    <t>Michigan Compiled Laws § 460.716  A person who willfully removes or otherwise destroys the stakes or other physical markings used by a public utility to mark the approximate location of underground facilities is guilty of a misdemeanor, and shall be fined not more than $5,000.00, for each offense or imprisoned for not more than 1 year, or both.</t>
  </si>
  <si>
    <t>2011 Minnesota Statutes, §§ 216D.01 to - 216D.09, Excavation Notice System</t>
  </si>
  <si>
    <t>Minnesota Administrative Rules, Chapter 7560 – Office of Pipeline Safety – Excavation Notice System, §§ 7560.0100 to -.0800 (https://www.revisor.mn.gov/rules/?id=7560&amp;view=chapter&amp;keyword_type=exact&amp;keyword=excavation&amp;redirect=0)</t>
  </si>
  <si>
    <t xml:space="preserve">2011 Minnesota Statute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t>
  </si>
  <si>
    <t xml:space="preserve">2011 Minnesota Statute § 216D.04 Subd. 4. Locating underground facility; excavator or land surveyor. (a) The excavator or land surveyor shall determine the precise location of the underground facility, without damage, before excavating within two feet on either side of the marked location of the underground facility. </t>
  </si>
  <si>
    <t xml:space="preserve">2011 Minnesota Statute § 216D.01 Subd. 5. Excavation.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t>
  </si>
  <si>
    <t xml:space="preserve">2011 Minnesota Statute § 216D.04 Subd. 3. Locating underground facility; operator.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without cost to the excavator.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without cost to the land surveyor. 
</t>
  </si>
  <si>
    <t>2011 Minnesota Statute § 216D.04 Subd. 3. Locating underground facility; operator.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</si>
  <si>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2011 Minnesota Statute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t>
  </si>
  <si>
    <t xml:space="preserve">2011 Minnesota Statute § 216D.04 Subd. 3. Locating underground facility; operator. (e) If the operator cannot complete marking of the excavation or boundary survey area before the excavation or boundary survey start time stated in the notice, the operator shall promptly contact the excavator or land surveyor. </t>
  </si>
  <si>
    <t>Minnesota Administrative Rules § 7560.0250  Subp. 2. Operator duties in no conflict situation. After December 31, 2005, an operator who receives notice and determines that an underground facility is not in conflict with the proposed excavation shall complete one or more of the following: …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</si>
  <si>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t>
  </si>
  <si>
    <t xml:space="preserve">Minnesota Administrative Rules § 7560.0150  Subp. 2. Duty to install locating wire. After December31,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t>
  </si>
  <si>
    <t xml:space="preserve">2011 Minnesota Statute § 216D.03  Subd. 2. Establishment of notification center; rules. (a) The notification center services must be provided by a nonprofit corporation approved in writing by the commissioner.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 In deciding to approve a nonprofit corporation, the commissioner shall consider whether it meets the requirements of this paragraph and whether it demonstrates that it has the ability to contract for and implement the notification center service.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</si>
  <si>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</si>
  <si>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A penalty imposed under Minnesota Statutes, section 299F.60, is subject to the contested case and judicial review provisions of Minnesota Statutes, chapter 14.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t>
  </si>
  <si>
    <t>Office of Pipeline Safety of the Minnesota Department of Public Safety</t>
  </si>
  <si>
    <t xml:space="preserve">Mississippi Code § 77-13-5.  (c) Except as provided in Section 77-13-11, provide not less than two (2) and not more than ten (10) working days' advance written, electronic or telephonic notice of the commencement, extent, location and duration of the excavation work to Mississippi One-Call System, Inc., so that Mississippi One-Call System, Inc., operator(s) may locate and mark the location of underground utility lines and underground facilities in the excavation area. </t>
  </si>
  <si>
    <t xml:space="preserve">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t>
  </si>
  <si>
    <t xml:space="preserve">Mississippi Code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</si>
  <si>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 xml:space="preserve">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t>
  </si>
  <si>
    <t>Mississippi Code § 77-13-9. (4) When marking the approximate location of the facilities, the operator shall follow the color code designated and described herein, unless otherwise provided for by specific administrative rule or regulation promulgated pursuant to this chapter….</t>
  </si>
  <si>
    <t xml:space="preserve">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t>
  </si>
  <si>
    <t>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[Discussion with Mississippi 811 indicates that the requirements noted in (b) and (c) above are to advise the excavator.]]</t>
  </si>
  <si>
    <t xml:space="preserve">§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</si>
  <si>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77-13-9.  (5) All utility facilities installed by owners or operators of utilities on or after January 1, 2010, shall be installed in such manner that the utility facility may be located by using a generally accepted electronic locating method. </t>
  </si>
  <si>
    <t xml:space="preserve">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</si>
  <si>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77-13-3. (g) Operator shall mean any person who owns or operates a utility. However, the term operator shall not include any railroad or the Mississippi Department of Transportation. </t>
  </si>
  <si>
    <t>Missouri Code of State Regulations, 240-40.030 Safety Standards—Transportation of Gas by Pipeline, §§ (12) (I) addresses damage prevention program requirements for gas pipeline operators. (http://sos.mo.gov/adrules/csr/current/4csr/4c240-40.pdf)</t>
  </si>
  <si>
    <t xml:space="preserve">Missouri Revised Statutes § 319.025. 1. Except as provided in subsection 3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Beginning January 1, 2003,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
</t>
  </si>
  <si>
    <t>Yes, but only addressed for trenchless excavation.</t>
  </si>
  <si>
    <t>[Addressed only for trenchless excavation.]  Missouri Revised Statutes § 319.037. 1. Notwithstanding any other provision of law to the contrary, the procedures and requirements set forth in this section shall apply on the site of any excavation involving trenchless excavation, including directional drilling, where the approximate location of underground facilities has been marked in compliance with section 319.030 and where any part of the walls of the intended bore are within the marked approximate location of the underground facility.  2. The excavator shall not use power-driven equipment for trenchless excavation, including directional drilling, within the marked approximate location of such underground facilities until the excavator has made careful and prudent efforts to confirm the horizontal and vertical location thereof in the vicinity of the proposed excavation through methods appropriate to the geologic and weather conditions, and the nature of the facility, such as the use of electronic locating devices, hand digging, pot holing when practical, soft digging, vacuum methods, use of pressurized air or water, pneumatic hand tools or other noninvasive methods as such methods are developed. Such methods of confirming location shall not violate established safety practices. Nothing in this subsection shall authorize any person other than the owner or operator of a facility to attach an electronic locating device to any underground facility. For excavations paralleling the underground facility, such efforts to confirm the location of the facility shall be made at careful and prudent intervals. The excavator shall also make careful and prudent efforts by such means as are appropriate to the geologic and weather conditions and the nature of the facility, to confirm the horizontal and vertical location of the boring device during boring operations. Notwithstanding the foregoing, the excavator shall not be required to confirm the horizontal or vertical location of the underground facilities if the excavator, using the methods described in this section, excavates a hole over the underground facilities to a depth two feet or more below the planned boring path and then carefully and prudently monitors the horizontal and vertical location of the boring device in a manner calculated to enable the device to be visually observed by the excavator as it crosses the entire width of the marked approximate location of the underground facilities.</t>
  </si>
  <si>
    <t>Missouri Revised Statutes § 319.015. For the purposes of sections 319.010 to 319.050, the following terms mean: (4) Excavation, any operation in which earth, rock or other material in or on the ground is moved, removed or otherwise displaced … and demolition of structures, except that, the use of mechanized tools and equipment to break and remove pavement and masonry down only to the depth of such pavement or masonry, the use of pressurized air to disintegrate and suction to remove earth, rock and other materials, the tilling of soil for agricultural or seeding purposes, and the installation of marking flags and stakes for the location of underground facilities that are not driven shall not be deemed excavation. Backfilling or moving earth on the ground in connection with other excavation operations at the same site shall not be deemed separate instances of excavation;
    § 319.050. The provisions of sections 319.025 and 319.026 shall not apply to any excavation when necessary due to an emergency as defined in section 319.015.</t>
  </si>
  <si>
    <t xml:space="preserve">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 ...  If the information available to the owner or operator of a pipeline facility or an underground electric or communications cable discloses that valves, vaults or other appurtenances are located in or near the area of excavation, the owner or operator shall either inform the excavator of the approximate location of such appurtenances at the same time and in the same manner as the approximate location of the remainder of the facility is provided, or shall at such time inform the excavator that appurtenances exist in the area and provide a telephone number through which the excavator may contact a representative of the owner or operator who will meet at the site within one working day after request from the excavator and at such meeting furnish the excavator with the available information about the location and nature of such appurtenances.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t>
  </si>
  <si>
    <t>Missouri Revised Statutes § 319.015. For the purposes of sections 319.010 to 319.050, the following terms mean: (6) Marking, the use of paint, flags, stakes, or other clearly identifiable materials to show the field location of underground facilities, or the area of proposed excavation, in accordance with the color code standard of the American Public Works Association. Unless otherwise provided by the American Public Works Association, the following color scheme shall be used: ... 
    § 319.030. 1. ... The owner or operator shall provide the approximate location of underground facilities by use of markings. If flags or stakes are used, such marking shall be consistent with the color code and other standards for ground markings. ... The owner or operator of the underground facility shall make notice to the excavator that no facilities are located in the area of excavation by contacting the excavator by any of the following methods: (5) By marking "clear" or "OK" at the site of excavation; ...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</si>
  <si>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t>
  </si>
  <si>
    <t>Not addressed in law.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</si>
  <si>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 xml:space="preserve">Missouri Revised Statutes § 319.016. Notwithstanding any provision of sections 319.010 to 319.050 to the contrary, the state highways and transportation commission shall not be required to be a notification center participant after December 31, 2014, but nothing in this section shall prohibit the commission from voluntarily choosing to be a notification center participant after that date.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Except as provided in section 319.016, all owners and operators of underground facilities within the state shall maintain participation in a notification center.
</t>
  </si>
  <si>
    <t>Missouri Revised Statutes § 319.015. For the purposes of sections 319.010 to 319.050, the following terms mean:  (7) Notification center, a statewide organization operating twenty-four hours a day, three hundred sixty-five days a year on a not-for-profit basis....  Such notification center shall be governed by a board of directors elected by the membership and composed of representatives from each general membership group, provided that one of the board members shall be a representative of the state highways and transportation commission so long as the commission is a participant in the notification center;</t>
  </si>
  <si>
    <t>Not addressed in Missouri Revised Statutes Chapter 319.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</si>
  <si>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 xml:space="preserve">Missouri Revised Statutes § 319.045. 3. Any person who violates in any material respect the provisions of section 319.022, 319.025, 319.026, 319.029,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
  </si>
  <si>
    <t>Missouri Revised Statutes § 319.045. 3. … An action to recover such civil penalty may be brought by the attorney general or a prosecuting attorney on behalf of the state of Missouri in any appropriate circuit court of this state.</t>
  </si>
  <si>
    <t xml:space="preserve">   (1) Montana811  (http://www.montana811.org)
   (2) Montana One Call Center, UDIG (Flathead and Lincoln Counties and northern portions of Lake and Sanders counties) -- (http://www.mt1call.com) and (www.udig.org)</t>
  </si>
  <si>
    <t xml:space="preserve">Montana Code Annotated 2011 § 69-4-502.  (1) (a) Except as provided in subsection (1)(b), an excavator may not make or begin an excavation without first obtaining information concerning the possible location of an underground facility from each public utility, municipal corporation, underground facility owner, or other person having the right to bury underground facilities that is a member of a one-call notification center pursuant to subsection (2)(a).  
     § 69-4-503. (1) Before beginning an excavation, the excavator shall notify, through a one-call notification center, all owners of underground facilities in the area of the proposed excavation. 
</t>
  </si>
  <si>
    <t xml:space="preserve">Montana Code Annotated 2011  § 69-4-501. (4) (b) Excavation does not include surface road grading maintenance or road or ditch maintenance that does not change the original road or ditch grade or flow line. 
    § 69-4-502. (1) (a) Except as provided in subsection (1)(b), an excavator may not make or begin an excavation without first obtaining information concerning the possible location of an underground facility …  (b) (i) A registered land surveyor or a person under the supervision of a registered land surveyor may hand dig for shallow survey monuments at a depth of 12 inches or less below the road surface of a highway or at the intersection of the center lines of public streets. 
</t>
  </si>
  <si>
    <t xml:space="preserve">Montana Code Annotated 2011 § 69-4-503. (1) Before beginning an excavation, the excavator shall notify, through a one-call notification center, all owners of underground facilities in the area of the proposed excavation.  (2) After an excavator has notified the appropriate one-call notification center of a proposed excavation, an owner of an underground facility shall:  (a) provide the locates and mark the location within 2 business days; or (b) respond immediately if the excavator notifies the one-call notification center that an emergency exists. 
</t>
  </si>
  <si>
    <t xml:space="preserve">Montana Code Annotated 2011 § 69-4-501. (11)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t>
  </si>
  <si>
    <t xml:space="preserve">Montana Code Annotated 2011 § 69-4-503. (5) Upon receipt of notice from the excavator, the facility owner shall respond within 2 business days by locating and marking the facility or by notifying the excavator that locating and marking is unnecessary. An excavator may not begin excavating before the locating and marking is complete or before the excavator is notified that locating and marking is unnecessary. </t>
  </si>
  <si>
    <t>Montana Code Annotated 2011 §§ 69-4-501 to -514 Excavations Near Underground Facilities</t>
  </si>
  <si>
    <t>Montana Code Annotated 2011 § (2) (a) A public utility, municipal corporation, underground facility owner, or person having the right to bury underground facilities must be a member of a one-call notification center covering the service area in which the entity or person has underground facilities. (b) Subsection (2)(a) does not apply to an owner or occupant of real property where underground facilities are buried if the facilities are used solely to furnish services or commodities to that property and no part of the facilities is located in a public street, alley, or right-of-way dedicated to the public use.</t>
  </si>
  <si>
    <t xml:space="preserve">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Damage fees must be assessed as follows: (i) 25% of the total cost of repairing the underground facility not to exceed $125 for the first incident; (ii) 50% of the total cost of repairing the underground facility not to exceed $500 for the second incident; and (iii) $1,000 for the third and each subsequent incident.  (b) An underground facility owner may levy only one fee for each incident.  (c) If there is more than one underground facility affected by an incident, then each underground facility owner that is a member of a one-call notification center pursuant to 69-4-502(2)(a) may levy one damage fee for that incident. </t>
  </si>
  <si>
    <t>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 69-4-512. An excavator subject to repair charges and damage fees described in 69-4-505 may have these costs reviewed by a court of competent jurisdiction.</t>
  </si>
  <si>
    <t xml:space="preserve">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t>
  </si>
  <si>
    <t xml:space="preserve">Nebraska Revised Statutes § 76-2308. Excavation shall mean any activity in which earth, rock, or other material in or on the ground is moved or otherwise displaced by means of tools, equipment, or explosives and shall include grading, trenching, digging, ditching, drilling, augering,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</si>
  <si>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 If in the opinion of the operator the precise location of a facility cannot be determined and marked as required, the operator shall provide all pertinent information and field locating assistance to the excavator at a mutually agreed to time. … The operator shall respond no later than two business days after receipt of the information in the notice or at a time mutually agreed to by the parties….  (3) An operator who determines that it does not have any underground facility located in the area of the proposed excavation shall notify the excavator of the determination prior to the date of commencement of the excavation.</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</si>
  <si>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The location shall be marked or identified using color standards prescribed by the center….  (2) The marking or identification shall be done in a manner that will last for a minimum of five business days on any nonpermanent surface and a minimum of ten business days on any permanent surface.…</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</si>
  <si>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(3) An operator who determines that it does not have any underground facility located in the area of the proposed excavation shall notify the excavator of the determination prior to the date of commencement of the excavation.</t>
  </si>
  <si>
    <t xml:space="preserve">Nebraska Revised Statutes § 76-2320. Every operator shall furnish the vendor selected by the board of directors with information concerning the location of its underground facilities. 
</t>
  </si>
  <si>
    <t xml:space="preserve">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t>
  </si>
  <si>
    <t xml:space="preserve">Nebraska Revised Statutes § 76-2319. The center shall be governed by a board of directors who shall establish the operating procedures and the technology needed for the center pursuant to rules and regulations adopted and promulgated by the State Fire Marshal. The rules and regulations adopted and promulgated by the State Fire Marshal shall provide for the qualifications, appointment, retention, and composition of the board of directors. The board of directors shall also establish a competitive bidding procedure to select a vendor to provide the notification service, establish a procedure by which members of the center share the costs of the center on a fair, reasonable, and nondiscriminatory basis, and do all other things necessary to implement the purpose of the center. Any agreement between the center and a vendor for the notification service may be modified from time to time by the board of directors, and any agreement shall be reviewed by the board of directors at least once every three years, with an opportunity to receive new bids if desired by the board of directors.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</si>
  <si>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</si>
  <si>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</si>
  <si>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An action to recover a civil penalty shall be brought by the Attorney General or a prosecuting attorney on behalf of the State of Nebraska in any court of competent jurisdiction .</t>
  </si>
  <si>
    <t xml:space="preserve">Nevada Revised Statute §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t>
  </si>
  <si>
    <t xml:space="preserve">Nevada Revised Statute §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
</t>
  </si>
  <si>
    <t xml:space="preserve">Nevada Revised Statute § 455.107   1.  Except as otherwise provided in subsection 2, possession of a permit to conduct an excavation or demolition does not exempt a person from complying with the provisions of NRS 455.080 to 455.180, inclusive.   2.  A person is exempt from complying with the provisions of NRS 455.080 to 455.180, inclusive, if the person obtains the written consent of all operators involved in the proposed excavation or demolition before the person receives a permit to conduct the excavation or demolition.
</t>
  </si>
  <si>
    <t>Nevada Revised Statutes §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t>
  </si>
  <si>
    <t>Nevada Revised Statutes §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Nevada Administrative Code §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
    [The CGA Guidelines call for operator markings of facilities to include the following:  the appropriate color for their facility type; their company identifier (name, initials, or abbreviation) when other companies are using the same color; the total number of facilities and the width of each facility; and, a description of the facility (HP, FO, STL, etc).]</t>
  </si>
  <si>
    <t xml:space="preserve">Nevada Revised Statutes § 455.130 1. Except in an emergency or as otherwise provided in subsection 2 or NRS 455.125, if an operator receives notice through an association for operators pursuant to paragraph (a) of subsection 1 of NRS 455.110, the operator shall: …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 (a) Mark the approximate location of the subsurface installations …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t>
  </si>
  <si>
    <t xml:space="preserve">Nevada Revised Statutes §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t>
  </si>
  <si>
    <t xml:space="preserve">Nevada Revised Statutes § 455.096  Operator means any person who owns, operates or maintains a subsurface installation. The term does not include the Department of Transportation.
</t>
  </si>
  <si>
    <t>Nevada Revised Statutes § 455.170  2.  Any person who willfully or repeatedly violates a provision of NRS 455.080 to 455.180, inclusive, is liable for a civil penalty: (a) Not to exceed $1,000 per day for each violation; and (b) Not to exceed $100,000 for any related series of violations within a calendar year.  3.  Any person who negligently violates any such provision is liable for a civil penalty: (a) Not to exceed $200 per day for each violation; and (b) Not to exceed $1,000 for any related series of violations within a calendar year.</t>
  </si>
  <si>
    <t xml:space="preserve">Yes  [See Nevada Administrative Code § 455.140       1.  Except as otherwise provided in subsection 2, an excavator, an operator or any other person shall not create, remove, change or modify a mark made by an excavator or an operator in an affected area of a proposed excavation or demolition for the purpose of violating a provision of this chapter or NRS 455.080 to 455.180, inclusive.]
</t>
  </si>
  <si>
    <t>Nevada Revised Statutes §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t>
  </si>
  <si>
    <t xml:space="preserve">Yes  [Reference NAC 455.163 1.  The excavator and the operator of a subsurface installation within the affected area of the proposed excavation or demolition shall, with respect to an excavation or demolition that occurs on or after January 1, 2008, but before January 1, 2009, report any contact with, exposure of or damage to the subsurface installation that results from the excavation or demolition to the Regulatory Operations Staff of the Commission. The report must be made on the form made available by the Commission on its website.]
</t>
  </si>
  <si>
    <t>New Hampshire Revised Statutes. §§ 374:48 - 374:56, Underground Utility Damage Prevention System</t>
  </si>
  <si>
    <t>New Hampshire Code of Administrative Rules, Chapter PUC 800 – Underground Utility Damage Prevention Program, Parts 801 to 807, inclusive.</t>
  </si>
  <si>
    <t xml:space="preserve">New Hampshire Statute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New Hampshire Administrative Rule PUC § 805.01 (a) Excavators shall, pursuant to RSA 374:51 notify the notification center: (1) Not less than 72 hours prior to a proposed excavation, not including Saturdays, Sundays and legal holidays; and (2) Not more than 30 days prior to a proposed excavation to be made. 
</t>
  </si>
  <si>
    <t xml:space="preserve">New Hampshire Administrative Rule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pavement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trenchless excavation procedure so as to avoid any potential damage of the underground facility. 
</t>
  </si>
  <si>
    <t>No , New Hampshire Administrative Rule PUC §  805.01 (i) No person or entity not an employee of the excavator shall excavate on behalf of an excavator as a subcontractor or otherwise without separately complying with the notification requirements of this section, unless the excavator has notified the notification center of the identity of that person or entity as provided in (c)(3) above.</t>
  </si>
  <si>
    <t xml:space="preserve">New Hampshire Administrative Rule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t>
  </si>
  <si>
    <t xml:space="preserve">New Hampshire Statute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New Hampshire Administrative Rule PUC § 806.02 (a) Within 72 hours after receipt of notice from a proposed excavator or from the notification center of a proposed excavation, but not including Saturdays, Sundays and holidays,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</si>
  <si>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Administrative Rule PUC § 804.03 (a)  Locators shall be trained in accordance with National Utility Locating Contractors Association (NULCA) standards as adopted on December 21, 2001, including the competencies as described in (b) below.  (b)  To meet the requirements of (a), training programs for locators shall include, at a minimum, the following competencies:  (1) Electromagnetic locating;  (2) Instruction in the use of transmitters and receivers;  (3) Procedures for marking underground facilities;  (4) Training in the identification of facilities;  (5) Safety procedures;  (6) Operator map and record reading; and  (7) Familiarity with the rules in this chapter.  </t>
  </si>
  <si>
    <t xml:space="preserve">New Hampshire Administrative Rule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(c) An operator shall identify with markings any changes in direction or terminations occurring within the immediate area of the proposed excavation with arrows or other appropriate indicators. </t>
  </si>
  <si>
    <t xml:space="preserve">New Hampshire Administrative Rule PUC § 804.02 (e)  When no underground facility is within the area of a proposed excavation, an owner or operator receiving notification of the proposed excavation shall so advise the excavator by: (1) Marking the non existence of facilities within the premarked area of intended excavation in accordance with PUC 806; (2) Participating in a meeting where details of the job site are discussed and documented; or (3) Communicating with the operator via e-mail, fax, telephone or other electronic communication, provided that the excavator confirms receipt of such communication.
    § 806.02 (a) Within 72 hours …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</si>
  <si>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Statute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II. For the purposes of this title only, rural electric cooperatives for which a certificate of deregulation is on file with the public utilities commission pursuant to RSA 301:57 shall not be considered public utilities….
    § 362:4  I. Every corporation, company, association, joint stock association, partnership, or person shall be deemed to be a public utility by reason of the ownership or operation of any water or sewage disposal system or part thereof. If the whole of such water or sewage disposal system shall supply a less number of consumers than 75, each family, tenement, store, or other establishment being considered a single consumer, the commission may exempt any such water or sewer company from any and all provisions of this title whenever the commission may find such exemption consistent with the public good….  III. A municipal corporation furnishing sewage disposal services shall not be considered a public utility under this title: (a) If it serves customers outside its municipal boundaries, charging such customers a rate no higher than that charged to its customers within the municipality, and serves those customers a level of sewage disposal service equal to that served to customers within the municipality.…. (b) If it supplies bulk sewage disposal services pursuant to a wholesale rate or contract to another municipality, village district, or water precinct….  III-a. (a) A municipal corporation furnishing water services shall not be considered a public utility under this title: (1) If it serves new customers outside its municipal boundaries, charging such customers a rate no higher than 15 percent above that charged to its municipal customers…and serves those customers a quantity and quality of water or a level of water service equal to that served to customers within the municipality.…  (2) If it supplies bulk water pursuant to a wholesale rate or contract to another municipality, village district, or water precinct….  (b) The commission may exempt a municipal corporation from any and all provisions of this title…  (e) A municipal corporation serving customers outside of its municipal boundaries and charging a rate no higher than 15 percent above that charged to its municipal customers prior to July 1, 2002, may also be exempted from regulation as a public utility…if after notice and hearing, the commission finds such exemption and authorization to be consistent with the public good....  VII. (a) A homeowners association, including but not limited to a condominium unit owners association, shall not be considered a public utility under this title by virtue of providing water service if: (1) The service is furnished only to members of the association or the occupants of their residential units; and (2) The association is organized on a not-for-profit basis and is democratically controlled by the owners of the residential units and not the developer or subdivider thereof…. </t>
  </si>
  <si>
    <t>New Hampshire Statute § 374:55  VII. The commission [New Hampshire Public Utilities Commission] or any commission employee, involved in an underground facility damage prevention program approved by the commission and designated by the commission, may enforce violations of this subdivision.</t>
  </si>
  <si>
    <t xml:space="preserve">New Hampshire Statute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</si>
  <si>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 xml:space="preserve">New Hampshire Statute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</si>
  <si>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New Jersey Administrative Code, Title 14, Chapter 2, Underground Facilities: One-Call Damage Prevention System, expires on August 23, 2014.</t>
  </si>
  <si>
    <t>New Jersey Statutes §§ 48:2-73 to 48:2-91, Underground Facility Protection Act</t>
  </si>
  <si>
    <t>New Jersey Administrative Code, Title 14, Chapter 2, Subchapters 1 - 6, Underground Facilities: One-Call Damage Prevention System</t>
  </si>
  <si>
    <t xml:space="preserve">New Jersey Administrative Code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
</t>
  </si>
  <si>
    <t xml:space="preserve">No.
New Jersey Administrative Code § 14:2-3.2 (c) Where appropriate to clearly identify the site of a planned excavation or demolition, an excavator or responsible contractor may choose to mark the perimeter of the site in white, prior to notifying the One-Call center. White perimeter marking is encouraged in order to minimize unnecessary marking and locating by the underground facility operators, for example to indicate small sites, nonlinear excavations, and spot excavations such as a soil borings, mailboxes, sign posts, or tree plantings.
</t>
  </si>
  <si>
    <t xml:space="preserve">New Jersey Administrative Code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t>
  </si>
  <si>
    <t>New Jersey Administrative Code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</si>
  <si>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New Jersey Administrative Code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t>
  </si>
  <si>
    <t>New Jersey Administrative Code § 14:2-5.2 (c) … an underground facility operator may elect to substitute eight-inch whiskers… The required letter designation code and other numbers and letters may be placed on a flag….  (i) All markouts shall conform to the diagrams set forth in chapter Appendix A…. (l) The underground facility operator shall ensure that all flags used in markouts shall be: … 6. Marked with a letter designation code indicating the type of underground facility in accordance with Table A in (j) above…. 7. Marked with the underground facility operator's initials or logo in black letters or symbols at least one inch high; and 8. Marked with the underground facility operator's telephone number or the telephone number of the New Jersey One-Call Damage Prevention Center (811 or 1-800-272-1000)…. (m) The underground facility operator shall ensure that all stakes used in markouts shall be: … 3. Marked with a letter designation code indicating the type of underground facility in accordance with Table A in (j) above…. 4. Marked with the underground facility operator's initials or logo in black letters or symbols…. (o) Markouts of utility junctions, crossings, changes of direction, dead ends, and other configurations shown in chapter Appendix A, Figure 6, shall comply with the diagrams in Figure 6.  [Code contains more specific requirmeents.]</t>
  </si>
  <si>
    <t xml:space="preserve">[Interstate gas and hazardous liquid pipelines only]  New Jersey Statutes § 48:2-85. a. An operator of an interstate natural gas pipeline or an interstate hazardous liquid underground pipeline shall file a map depicting the route of the pipeline in this State with the clerk of each municipality in the State through which the interstate pipeline passes, with the board, and with the Department of Environmental Protection. 
</t>
  </si>
  <si>
    <t>New Jersey Administrative Code § 14:2-1.2 Underground facility operator or operator means a person that owns or operates, or controls the operation of, an underground facility, except that this term does not include a homeowner who owns only residential underground facilities, such as an underground lawn sprinkler system or an underground structure for a residential low-voltage lighting system.</t>
  </si>
  <si>
    <t xml:space="preserve">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t>
  </si>
  <si>
    <t>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t>
  </si>
  <si>
    <t xml:space="preserve">811 implemented as the toll-free, abbreviated dialing code to be used by the public to provide advance notice of excavation activities to one call notification systems and thereby to underground facilities operators as required by federal law, under New Mexico Administrative Code Title 17, Chapter 11, Part 26, on February 28, 2007. </t>
  </si>
  <si>
    <t>New Mexico Administrative Code, Title 18, Chapter 60, parts 5 and 6 (http://www.nmonecall.org/law_main.php).  Title 18, Chapter 60, parts 2, 3, and 4 address pipeline safety but are not specific to damage prevention.</t>
  </si>
  <si>
    <t xml:space="preserve">New Mexico Statute § 62-14-3. A person who prepares engineering plans for excavation or who engages in excavation shall:  A. determine the location of any underground facility in or near the area where the excavation is to be conducted, including a request to the owner or operator of the underground facility to locate the underground facility pursuant to Section 62-14-5 NMSA 1978;  B. plan the excavation to avoid or minimize interference or damage to underground facilities in or near the excavation area;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twenty-four hours a day, seven days a week.  (2) An excavator shall also submit an excavation locate request to each non-member UFO.
</t>
  </si>
  <si>
    <t xml:space="preserve">Yes.  New Mexico Administrative Code § 18.60.5.10  B. (1)     An excavator shall determine the maximum area that he can reasonably expect to excavate within a ten (10) working day period and shall request an excavation locate for that area only. In every incorporated area, or when an excavation site cannot be clearly and adequately identified on the locate ticket, the excavator shall pre-mark the actual intended excavation route or site(s) in that area in accordance with American public works association (APWA) marking guidelines to communicate to facility owners where the actual excavation will take place for standard ten (10) working day ticket requests only.
</t>
  </si>
  <si>
    <t xml:space="preserve">New Mexico Statute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New Mexico Administrative Code § 18.60.5.15  B.  (1) If, while excavating, an excavator observes evidence that an unmarked underground facility may exist, the excavator shall, before excavating in the immediate area of such evidence: ... (a) make a reasonable effort to identify and contact the UFO and wait until the UFO marks or clears the immediate area of the evidence; the UFO shall mark or clear the area within two (2) hours of contact or as expeditiously as possible if the excavation site is in a rural area; or  (b) expose the underground facility by non-mechanical means or mechanical vacuum excavation methods.
</t>
  </si>
  <si>
    <t>Yes.   New Mexico Administrative Code § 18.60.5.15  B.  (1) If, while excavating, an excavator observes evidence that an unmarked underground facility may exist,…</t>
  </si>
  <si>
    <t xml:space="preserve">New Mexico Statute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t>
  </si>
  <si>
    <t xml:space="preserve">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so as to enable the person engaged in excavation work to locate the facilities in advance of and during the excavation work. 
    New Mexico Administrative Code § 18.60.5.13 B.  (1) A UFO [underground facility operator] shall mark underground facilities for excavation purposes in accordance with the APWA standards.  (2) A UFO shall locate and mark its underground facilities within two (2) working days from the effective date of the ticket.
</t>
  </si>
  <si>
    <t>New Mexico Administrative Code § 18.60.5.13 B.  (1) A UFO shall mark underground facilities for excavation purposes in accordance with the APWA standards....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 (3) If it does not have underground facilities at the excavation site, a UFO may write “clear” or “no underground facilities” and the UFO’s name at the site in the appropriate color....
    § 18.60.5.14  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 B. (2) ... Alternatively, a UFO may use a system of markers to indicate the location of underground facilities that cross the road to be maintained. Such markers shall: ...  (c) be the same APWA color as is designated for marking the UFO's type of underground facility; and  (d)  have a decal on the marker specifying the depth of the underground facility at the marker.</t>
  </si>
  <si>
    <t xml:space="preserve">   
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B.   If the owner or operator of the underground facility finds that the owner or operator has no underground facilities in the proposed area of excavation, the owner or operator shall contact the appropriate one-call notification center or mark in the appropriate color code as specified in Section 62-14-5.1 NMSA 1978, marking the area as "Clear" or "No Underground Facilities".  If the area is not marked as "Clear" or "No Underground Facilities", the excavator shall contact the one-call notification system operating in the region in order to verify the area as "Clear" or "No Underground Facilities".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</si>
  <si>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 xml:space="preserve">   
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B.   If the owner or operator of the underground facility finds that the owner or operator has no underground facilities in the proposed area of excavation, the owner or operator shall contact the appropriate one-call notification center or mark in the appropriate color code as specified in Section 62-14-5.1 NMSA 1978, marking the area as "Clear" or "No Underground Facilities".  If the area is not marked as "Clear" or "No Underground Facilities", the excavator shall contact the one-call notification system operating in the region in order to verify the area as "Clear" or "No Underground Facilities".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</si>
  <si>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 xml:space="preserve">New Mexico Statute § 62-14-2 ... O.  underground facility means any tangible property described in Subsections C, M and P of this section that is underground, but does not include residential sprinklers or low-voltage lighting; and  P.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t>
  </si>
  <si>
    <t>New Mexico Statute § 62-14-7.1.. C. ... The board may include representatives of excavators or other persons deemed eligible to participate in the system who are not owners or operators.</t>
  </si>
  <si>
    <t xml:space="preserve">New Mexico Statute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</si>
  <si>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</si>
  <si>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62-14-9. Enforcement.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t>
  </si>
  <si>
    <t xml:space="preserve">New York Law GBS.36 § 764.1.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New York Rules and Regulations § 16.C.07.F.753-3.1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t>
  </si>
  <si>
    <t>Yes.  New York Rules and Regulations § 16.C.07.F.753-3.2 (b) When necessary for adequate identification, or as determined by mutual agreement of the operator and excavator, the excavator shall delineate the work area with white paint, white stakes or other suitable white markings.</t>
  </si>
  <si>
    <t xml:space="preserve">New York Rules and Regulations § 16.C.07.F.753-753-3.6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 16.C.07.F.753-3.8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t>
  </si>
  <si>
    <t xml:space="preserve">Yes.  New York Rules and Regulations § 16.C.07.F.753-3.14  In the event of an emergency involving danger to life, health or property as a result of damage to an underground facility containing gas or liquid petroleum products or as a result of an electrical short or escape of gas or hazardous fluids, the excavator shall: … (b) immediately notify the local police and fire departments and the operator of the affected facility of the exact location, nature of the emergency and of the underground facility which is affected.  </t>
  </si>
  <si>
    <t xml:space="preserve">New York Rules and Regulations § 16.C.07.F.753-1.2(h). Excavation [means] any operation for the purpose of movement or removal of earth, rock…; provided, however, that the following shall not be deemed excavation: (1) the movement of earth by tools manipulated only by human or animal power; (2) the tilling of soil for agricultural purposes; (3) vacuum excavation; and (4) saw cutting and jackhammering in connection with payment restoration of a previous excavation where only the pavement is involved. 
    § 753-3.1(b)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t>
  </si>
  <si>
    <t xml:space="preserve">New York Rules and Regulations § 16.C.07.F.753-4.6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t>
  </si>
  <si>
    <t xml:space="preserve">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 753-4.6 (a) Whenever an operator's underground facilities are in or within 15 feet of a work area, such facility shall be located, accurately and with due care, by means of staking, marking or other designation in accordance with the provisions of this Subpart. 
</t>
  </si>
  <si>
    <t>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t>
  </si>
  <si>
    <t xml:space="preserve">New York Rules and Regulations § 16.C.07.F.753-1.2 (p) Operator. Any person who operates an underground facility to furnish any of the following services or materials … (u)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753-4.1(a)  Every operator of an underground facility shall participate….
</t>
  </si>
  <si>
    <t xml:space="preserve">New York Law GBS.36 § 765.1.c.  An action to recover a penalty under this article may be brought in the supreme court in the judicial district in which the violation was alleged to have occurred which shall be commenced and prosecuted by the attorney general. </t>
  </si>
  <si>
    <t>As always, for a one-call system to work member operators must provide the one-call center with information regarding the locations of the operators buried facilities and updates of that information when necessary. However, neither New York's damage prevention law nor the associated damage prevention rules/regulations of the NY Public Service Commission address this requirement.</t>
  </si>
  <si>
    <t>North Carolina General Statutes §§ 87-101 to -114, Underground Damage Prevention</t>
  </si>
  <si>
    <t xml:space="preserve">North Carolina General Statutes § 87 102.  (a) Except as provided in G.S. 87 106, before commencing any excavations in highways, public spaces or in private easements of a utility owner, a person planning to excavate shall notify each utility owner having underground utilities located in the proposed area to be excavated, either orally or in writing, not less than two nor more than 10 working days prior to starting, of his intent to excavate.
</t>
  </si>
  <si>
    <t xml:space="preserve">North Carolina General Statutes § 87 101.  As used in this Article: … (3) Excavate or excavation… includes road construction but does not include road maintenance activities within rights of way of a highway, including those maintenance activities defined by the rules and regulations of the North Carolina Department of Transportation.
    § 87 106.  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 of 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
    § 87 114.  This Article does not require utility notification before a property owner digs in any area on his own property with non-mechanized equipment nor prior to tilling the soil for agricultural, gardening or landscaping purposes. Mechanized equipment may be used, without utility notification, in any area on the owner's property with the exception of recorded underground utility easements which describes the location of the easement with specificity. </t>
  </si>
  <si>
    <t>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t>
  </si>
  <si>
    <t xml:space="preserve">North Carolina General Statutes § 87 112.  When the location of an underground utility is marked with stakes or by other physical means, pursuant to this Article, the utility owner shall use colored markers following the American Public Works Association Uniform Color Code for Utilities.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</si>
  <si>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http://www.nc811.org/homepage.htm</t>
  </si>
  <si>
    <t>North Dakota Century 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t>
  </si>
  <si>
    <t xml:space="preserve">North Dakota Century Code § 49-23-01. As used in this chapter, unless the context otherwise requires: ... 3. Careful and prudent manner means excavating [manually] within twenty-four inches [60.96 centimeters] of the outer edges of an underground facility located manually and marked by the owner or operator by stakes, paint, or other customary manner,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5. Conduct the excavation in a careful and prudent manner.
</t>
  </si>
  <si>
    <t xml:space="preserve">Yes </t>
  </si>
  <si>
    <t xml:space="preserve">Yes.  North Dakota Century Code § 49-23-05. To avoid damage to and minimize interference with underground facilities in and near the construction area, an excavator shall: ... 3. Assume ownership of materials used to mark the facility.,,,
</t>
  </si>
  <si>
    <t xml:space="preserve">Yes.  North Dakota Century Code § 49-23-06. 1. a. If any damage occurs to an underground facility or its protective covering, the excavator shall notify the operator as soon as reasonably possible. ... If the damage endangers life, health, or property, the excavator responsible for the work shall take immediate action to protect the public and property and to minimize the hazard until arrival of the operator's personnel or until emergency responders have arrived and taken charge of the damaged area.
</t>
  </si>
  <si>
    <t>North Dakota Century 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t>
  </si>
  <si>
    <t>North Dakota Century Code § 49-23-04.3.a. An  operator, within forty-eight hours, or any extension of that period, after receiving an excavation notice from the center, excluding Saturdays, Sundays, and holidays, unless otherwise agreed to between the excavator and operator, shall locate and mark or otherwise provide the approximate horizontal location of the underground facilities of the operator.  b. …This subdivision does not apply to an underground facility to convey water.  c. When an operator cannot establish the exact location of the underground facility to convey water, the operator shall mark the location as accurately as possible and the excavator may proceed with caution…. e. If  the  operator  cannot  complete  marking  of  the  excavation  area  before  the excavation commencement time stated in the excavation notice, the operator shall promptly contact the excavator.</t>
  </si>
  <si>
    <t xml:space="preserve">North Dakota Century Code § 49-23-04.3.d. Markers used to designate the approximate location of underground facilities must follow the current color 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</si>
  <si>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Yes.  North Dakota Century Code § 49-23-01.11. Locate means an operator's markings of an underground facility showing the approximate horizontal location, including all lines, line direction, intersections, tees, and lateral facilities.</t>
  </si>
  <si>
    <t>North Dakota Century Code § 49.23.04.3.i.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</si>
  <si>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North Dakota Century Code § 49-23-03.3.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</si>
  <si>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North Dakota Century Code § 49.23.04.3.e. If  the  operator  cannot  complete  marking  of  the  excavation  area  before  the excavation commencement time stated in the excavation notice, the operator shall promptly contact the excavator. 
    § 49-23-04.2. The notification center shall: … d. Establish procedures for assuring positive response from the affected operator in all emergency excavation notices.</t>
  </si>
  <si>
    <t xml:space="preserve">North Dakota Century Code § 49-23-01.14.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49-23-01.15. Underground facility means…. Privately owned and operated underground facilities which do not extend beyond the boundary of the private property are excluded.
    § 49-23-03.1. An operator shall participate in and share in the costs of the statewide notification center....
</t>
  </si>
  <si>
    <t xml:space="preserve">North Dakota Century Code § 49-23-03.4. A nonprofit corporation shall govern the notification center…. b. The initial incorporators shall establish, before August 1, 1996, a board of directors of the nonprofit corporation which consists of eight members representing the participants in the center.  </t>
  </si>
  <si>
    <t>North Dakota Century Code § 49-23-03.4.d.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t>
  </si>
  <si>
    <t>Ohio Revised Code §§ 3781.25 to 3781.32, One-Call Utlity Protection Service (http://codes.ohio.gov/orc/3781)</t>
  </si>
  <si>
    <t>Ohio Revised Code §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t>
  </si>
  <si>
    <t>Ohio Revised Code § 3781.30  When making excavations, the excavator shall do all of the following:  (A) Maintain reasonable clearance between any underground facility and the cutting edge or point of powered equipment;  (B) Protect and preserve the markings of approximate locations of underground utility facilities until those markings are no longer required for proper and safe excavations;  (C) When approaching underground utility facilities while excavating with powered equipment, require an individual other than the equipment operator, to look for any sign of the underground utility facility;  (D) Conduct the excavation in the vicinity of the underground utility facility in a careful and prudent manner, excavating by hand, if necessary, to determine the precise location of the facility and to prevent damage;
    § 3781.31 (A) When a utility marks the approximate location of its underground utility facilities in accordance with division (A) of section 3781.29 of the Revised Code, the utility may request that the excavator provide prior notice to the utility of the actual commencement of the excavation. An excavator that receives a request for notice under this division shall provide the notice to the utility at least twenty-four hours prior to the commencement of excavation. The excavator may make this notice by telephone.</t>
  </si>
  <si>
    <t>Ohio Revised Code § 3781.25  As used in sections 3781.25 to 3781.32 of the Revised Code: … (H) Excavation means…. Excavation excludes any activity by a governmental entity which does not penetrate the earth to a depth of more than twelve inches. Excavation excludes any underground mining operations that do not involve disturbance to the earth’s surface.
    § 3781.28(F)(2)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t>
  </si>
  <si>
    <t xml:space="preserve">Ohio Revised Code § 3781.29 (A)(1) Except as otherwise provided in division (A)(2) of this section, within forty-eight hours of receiving notice under section 3781.28 of the Revised Code, each utility shall locate and mark the approximate location of its underground utility facilities at the excavation site. If a utility does not mark its underground utility facilities or contact the excavator within forty-eight hours of receiving notice under section 3781.28 of the Revised Code, the utility is deemed to have given notice that it does not have any facilities at the excavation site….  (2) In the case of an interstate hazardous liquids pipeline or an interstate gas pipeline, the owner of the pipeline shall locate and mark the approximate location of its pipeline within the time frame established in the public safety program of the owner.  </t>
  </si>
  <si>
    <t>Ohio Revised Code § 3781.29 (C) A utility shall mark the approximate location of its underground facilities using the following color codes: …</t>
  </si>
  <si>
    <t>Ohio Revised Code § 3781.29 (A)(1) … If the utility cannot accurately mark the approximate location, the utility shall mark the approximate location to the best of its ability, notify the excavator that the markings may not be accurate, and provide additional guidance to the excavator in locating the facilities as needed during the excavation.</t>
  </si>
  <si>
    <t>Ohio Revised Code §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</si>
  <si>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Ohio Revised Code § 3781.25 As used in sections 3781.25 to 3781.32 of the Revised Code: … (C) “Utility” means any owner of an underground utility facility, including any public authority as defined in section 153.64 of the Revised Code, that owns an underground utility facility, except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t>
  </si>
  <si>
    <t>Ohio Revised Code § 153.64 addresses protecting underground utility facilities during construction of public improvement. It includes some unique definitions and requirements but should not conflict with any of the requirements found in Code §§ 3781.25 to 3781.32.</t>
  </si>
  <si>
    <t xml:space="preserve">Under Title 165,  Oklahoma Corporation Commission, Chapter 20 – Gas &amp; Hazardous Liquid Pipeline Safety, Permanent Rules, Amended, Effective 7-1-2011, Subchapter 5, Part 9: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
</t>
  </si>
  <si>
    <t>Oklahoma. Statutes, Title 63, Chapter 8, §§ 142.1 to - 142.12, Underground Facilities Damage Prevention Act (http://www.oscn.net/applications/OCISWeb/index.asp?level=1&amp;ftdb=STOKST63#UndergroundFacilitiesDamagePreventionAct)</t>
  </si>
  <si>
    <t>Oklahoma Statutes § 63:8:142.6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t>
  </si>
  <si>
    <t xml:space="preserve">Oklahoma Statutes § 63:8:142.7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
</t>
  </si>
  <si>
    <t xml:space="preserve">Oklahoma Statutes § 63:8:142.2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63:8:142.6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
</t>
  </si>
  <si>
    <t>Oklahoma Statutes § 63:8:142.6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</si>
  <si>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Oklahoma Statutes § 63:8:142.6  B. Each operator served with notice in accordance with subsection A above either directly or by notice to the notification center shall...locate and mark or otherwise provide the approximate location of the underground facilities of the operator....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</si>
  <si>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 xml:space="preserve">Oklahoma Statutes § 63:8:142.3  Except for a municipality, all operators of underground facilities shall participate in the statewide one-call notification center and shall have on file with the notification center a notice that such operator has underground facilities, the county or counties where such facilities are located.... </t>
  </si>
  <si>
    <t xml:space="preserve">Oklahoma Statutes § 63:8:142.9a   A. ... Any new underground facilities installed on and after September 1, 1992, shall contain materials capable of being detected so that the facilities can be accurately located.
</t>
  </si>
  <si>
    <t>No.  [However, under Oklahoma Statutes § 63:8:142.2, public agencies responsible for certified or pre-engineered public projects have responsibility to notify underground facility operators in the area and provide them the opportunity to identify the locations of their facilities which are then shown on the engineering drawings for the project.]</t>
  </si>
  <si>
    <t>No.  [However, under Oklahoma Statutes § 63:8:142.3,  except for a municipality, all operators of underground facilities shall participate in the statewide one-call notification center….  Under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</si>
  <si>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Oklahoma Statutes § 63:8:142.3,  except for a municipality, all operators of underground facilities shall participate in the statewide one-call notification center….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</si>
  <si>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Oregon Administrative Rules, Chapter 952 –Oregon Utility Notification Center, Division 1, §§  952-001-0010 – 952-001-0100 (http://arcweb.sos.state.or.us/pages/rules/oars_900/oar_952/952_tofc.html)</t>
  </si>
  <si>
    <t>Oregon Revised Statutes, Vol. 17, Title 57 – Utility Regulation, Chapter 757 – Utility Regulation Generally, §§ 757.542 – 757.562 and § 757.993 (http://www.oregonlaws.org/ors/chapter/757)</t>
  </si>
  <si>
    <t xml:space="preserve">Oregon Administrative Rule § 952-001-0050: (1) Except as provided in section (2) of this rule, at least two (2) business days, but not more than ten (10) business days before commencing an excavation, the excavator shall notify the Oregon Utility Notification Center of the date and location of the proposed excavation, and the type of work to be performed.
</t>
  </si>
  <si>
    <t xml:space="preserve">Oregon Administrative Rule § 952-001-0090: (2) Once underground facilities have been marked, the excavator shall: ... (c) Employ hand tools or other such non-invasive methods to determine the exact location of the underground facility when excavation is to be made within the reasonable accuracy zone.
</t>
  </si>
  <si>
    <t xml:space="preserve">Oregon Administrative Rule § 952-001-0010: (7) "Excavation" means …. "Excavation" does not include the tilling of soil for agricultural purposes conducted on private property that is not within the boundaries of a recorded right-of-way or easement for underground facilities and does not exceed 18 inches in depth.
    § 952-001-0050: (1) Except as provided in section (2) of this rule… the excavator shall notify the Oregon Utility Notification Center of the date and location of the proposed excavation, and the type of work to be performed.  (2) The notice requirement of section (1) of this rule shall not apply if the excavation is in response to an emergency, or if all of the following apply:  (a) The excavator is a tenant or an owner of private property;  (b) The excavation is on private property of that owner or tenant; (c) The excavation is less than twelve (12) inches in depth; and  (d) The excavation is not within an established easement.
</t>
  </si>
  <si>
    <t>Oregon Administrative Rule § 952-001-0070: (1) Except as provided in section (3) of the rule, within two business days (48 hours) after the excavator notifies the Oregon Utility Notification Center of a proposed excavation, 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using an AVR (Automatic Voice Response) must have a repeat option and call back number to hear the information again.  (2) Operators of abandoned facilities shall mark said facilities to the standards of locatable facilities or unlocatable facilities.</t>
  </si>
  <si>
    <t>Oregon Administrative Rule § 952-001-0070: (1) Except as provided in section (3) of the rule…the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(2) Operators of abandoned facilities shall mark said facilities to the standards of locatable facilities or unlocatable facilities.  (3) An operator shall mark any abandoned underground facility that is known to it with a capital letter "A" inside of a circle, using the appropriate operator color and identification.  (4) An operator of any out-of-service underground facility shall mark such facility in the same way it marks an underground facility that is in service.  (5) If an excavator uses offset marking, the excavator shall correctly measure the amount of offset, so that the excavator can reestablish the location of underground facilities where originally marked.</t>
  </si>
  <si>
    <t xml:space="preserve">Oregon Administrative Rule § 952-001-0070:  (2) Operators of abandoned facilities shall mark said facilities to the standards of locatable facilities or unlocatable facilities.  (3) An operator shall mark any abandoned underground facility that is known to it with a capital letter "A" inside of a circle, using the appropriate operator color and identification.  (4) An operator of any out-of-service underground facility shall mark such facility in the same way it marks an underground facility that is in service.  </t>
  </si>
  <si>
    <t xml:space="preserve">Oregon Administrative Rule § 952-001-0070: (1) Except as provided in section (3) of the rule…the operator or its designated agent shall:  (a) Mark with reasonable accuracy all of its locatable underground facilities within the area of proposed excavation….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t>
  </si>
  <si>
    <t>Oregon Administrative Rule § 952-001-0070: (8) In areas of ongoing excavation or construction operators shall mark newly installed underground facilities immediately upon placement.  (9) Except while making minor repairs to existing non-conductive, unlocatable facilities, an operator burying non-conductive, unlocatable facilities within the public rights-of-way or utility easements shall place a tracer wire or other similar conductive marking tape or device with the facility to allow for later location and marking.</t>
  </si>
  <si>
    <t xml:space="preserve">Oregon Revised Statutes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t>
  </si>
  <si>
    <t xml:space="preserve">Oregon Revised Statutes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
</t>
  </si>
  <si>
    <t xml:space="preserve">No.  Oregon Revised Statutes § 757.993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 </t>
  </si>
  <si>
    <t xml:space="preserve">Oregon Revised Statutes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t>
  </si>
  <si>
    <t>Yes.  Pennsylvania Utility Underground Line Protection Act, Section 5. (11) An excavator shall use the color white to mark a proposed excavation site when exact site information cannot be provided.</t>
  </si>
  <si>
    <t>Pennsylvania Utility Underground Line Protection Act, Section 5.  It shall be the duty of each excavator who intends to perform excavation or demolition work within this Commonwealth:...  (2.1) To request the location and type of facility owner lines at each site by notifying the facility owner through the One Call System. Notification shall be not less than three nor more than ten business days in advance of beginning excavation or demolition work. No work shall begin earlier than the scheduled excavation date which shall be on or after the third business day after notification.  The scheduled excavation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t>
  </si>
  <si>
    <t>Pennsylvania Utility Underground Line Protection Act, Section 5.  It shall be the duty of each excavator who intends to perform excavation or demolition work within this Commonwealth:...   (4) To exercise due care.....  Within the tolerance zone the excavator shall employ prudent techniques, which may include hand-dug test holes to ascertain the precise position of such facilities. If insufficient information to safely excavate is available pursuant to clause (5) of section 2, the excavator shall employ like prudent techniques which shall be paid for by the project owner pursuant to clause (15) of this section.</t>
  </si>
  <si>
    <t>Pennsylvania Utility Underground Line Protection Act, Section 1. "Excavation work" means the use of powered equipment or explosives ... but does not include soft excavation technology such as vacuum, high pressure air or water, tilling of soil for agricultural purposes to a depth of less than eighteen inches, the direct operations necessary or incidental to the purposes of finding or extracting natural resources, political subdivisions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employes of the Department of Transportation performing within the scope of their employment work up to depth of twenty-four inches beneath the existing surface within the right-of-way of a State highway.</t>
  </si>
  <si>
    <t>Pennsylvania Utility Underground Line Protection Act, Section 2:  It shall be the duty of each facility owner:  (5) After receipt of a timely request from an excavator or operator who identifies the site of excavation or demolition work he intends to perform and not later than the business day prior to the scheduled date of excavation: (i) To mark, stake, locate or otherwise provide the position of the facility owner's underground lines at the site within eighteen inches horizontally from the outside wall of such line…. This shall be done to the extent such information is available in the facility owner's records or by use of standard locating techniques other than excavation…. Facility owners shall make reasonable efforts during the excavation phase to locate or notify excavators of the existence and type of abandoned lines that remain on the continuing property records of the facility owners.  (i.1) To, where contained on its continuing property records, identify the location of an actually known facility's point of connection to its facilities, where the point of connection is not owned or operated by the facility owner.…  (ii) To, at its option, timely elect to excavate around its facilities in fulfillment of this subparagraph.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</si>
  <si>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 xml:space="preserve">Pennsylvania Utility Underground Line Protection Act, Section 2:  It shall be the duty of each facility owner:  (5)(vi) In marking the approximate position of underground lines or facilities, the facility owner shall follow the Common Ground Alliance Best Practices for Temporary Marking set forth in ANSI standard Z535.1. Should the Common Ground Alliance Best Practices be amended, the amended guidelines shall be applied and followed. 
    [Note: CGA Best Practices v9.0, Appendix B, Uniform Color Code and Marking Guidelines specify that the APWA Uniform Color Code shall be used.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</si>
  <si>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No.  However, Pennsylvania Utility Underground Line Protection Act, Section 2:  It shall be the duty of each facility owner:  (5)(i.1) To, where contained on its continuing property records, identify the location of an actually known facility's point of connection to its facilities, where the point of connection is not owned or operated by the facility owner. A facility owner may identify the location of a known facility connected to its facilities, but not owned or operated by the facility owner, as a helpful guide to the excavator or owner. </t>
  </si>
  <si>
    <t>Pennsylvania Utility Underground Line Protection Act, Section 2:  It shall be the duty of each facility owner:  (5)(i) ...Facility owners shall make reasonable efforts during the excavation phase to locate or notify excavators of the existence and type of abandoned lines that remain on the continuing property records of the facility owners.</t>
  </si>
  <si>
    <t>Pennsylvania Utility Underground Line Protection Act, Section 2:  It shall be the duty of each facility owner:  (5)(v)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</si>
  <si>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Yes.  [Per conversation with PA One Call: Once an excavator requests a locate, he/she will receive a response list via fax or email that will determine which facility operators have responded.  If it says marked that means the operator should have marked their lines, and if it says clear that means they do not have underground  facilities in the excavation area.  If excavator doesn’t have a fax or email PA One Call has an automated system the excavator can call to check the responses prior to digging.]</t>
  </si>
  <si>
    <t xml:space="preserve">Pennsylvania Utility Underground Line Protection Act, Section 2:  It shall be the duty of each facility owner: (1) To be a member of and give written notice to the One Call System. Such notice shall be in a form acceptable to the One Call System and include: ... (ii) the names of the counties and municipalities, down to and including wards in Philadelphia, Pittsburgh, Allentown and Erie, in which its lines are located and other related information as may be required by the One Call System regarding the location of a member's facilities;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(2) To provide the One Call System, within five business days, with any revised information required under this section.
</t>
  </si>
  <si>
    <t xml:space="preserve">Pennsylvania Utility Underground Line Protection Act, Section 6.1.  It shall be the duty of each project owner who engages in excavation or demolition work to be done within this Commonwealth: (6) For new construction and where practicable in the opinion of the project owner, to install color-coded permanent markers to indicate the type and location of all laterals installed by the project owner.
</t>
  </si>
  <si>
    <t>Pennsylvania Utility Underground Line Protection Act,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t>
  </si>
  <si>
    <t xml:space="preserve">Pennsylvania Utility Underground Line Protection Act,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of the Pennsylvania Public Utility Commission or his designee.  (2) The Director of the Pennsylvania Emergency Management Agency or his designee.  (3) The Secretary of Labor and Industry or his designee.  (4) The Secretary of Transportation or his designee.  (5) An excavator or excavation industry representative.  (6) A designer or designer industry representative.
</t>
  </si>
  <si>
    <t xml:space="preserve">Pennsylvania Utility Underground Line Protection Act, Section 7.2.   (a) Any person violating any of the provisions of this act, except clauses (1) and (2) of section 2, commits a summary offense and shall, upon conviction, be sentenced to pay a fine of not less than two thousand five hundred dollars ($2,500) nor more than fifty thousand dollars ($50,000) or undergo imprisonment for not more than ninety days, or both.  (b) Fines levied under subsection (a) shall be determined according to the following schedule:  (1) Where violations result in property damage that does not exceed three thousand dollars ($3,000), the fine shall not exceed five thousand dollars ($5,000).  (2) Where violations result in property damage of more than three thousand dollars ($3,000), the fine shall not exceed ten thousand dollars ($10,000).  (3) For violations which result in personal injury or death, the fine shall not exceed fifty thousand dollars ($50,000). … (c.2) Administrative penalties imposed by the department under subsection (c.1) shall be determined according to the following schedule:  (1) Any person or entity violating the provision of clauses (1) and (2) of section 2 may be subject to an administrative penalty not to exceed five hundred dollars ($500) per day. Each day of noncompliance shall constitute a separate violation.  (2) Any person or entity receiving three or more warnings in a calendar year may be subject to an administrative penalty not to exceed five hundred dollars ($500).  (3) Where violations result in property damage that does not exceed ten thousand dollars ($10,000), the administrative penalty may not exceed one thousand dollars ($1,000).  (4) Where violations result in property damage of more than ten thousand dollars ($10,000), the administrative penalty may not exceed five thousand dollars ($5,000).  (5) For violations that result in personal injury or death, the administrative penalty may not exceed ten thousand dollars ($10,000).
</t>
  </si>
  <si>
    <t>Pennsylvania Utility Underground Line Protection Act, Section 7.2. (a) ... The Attorney General of the Commonwealth or any district attorney may enforce the provisions of this act in any court of competent jurisdiction. The department [Department of Labor and Industry of the Commonwealth], in consultation with the Attorney General, may also enforce the provisions of this act in any court of competent jurisdiction. A facility owner may petition any court of competent jurisdiction to enjoin any excavation or demolition work conducted in violation of this act. Local law enforcement or emergency management personnel may, in the interest of public safety, order excavators on a site to stop further excavation, if the excavation is being conducted in violation of this act.</t>
  </si>
  <si>
    <t>No.  
Pennsylvania Utility Underground Line Protection Act, Section 7.2. (f)  The secretary [Secretary of Labor and Industry of the Commonwealth] or his designee shall have the authority to issue subpoenas, upon application of an attorney responsible for representing the Commonwealth in actions before the department, for the purpose of investigating alleged violations of this act. The department  [Department of Labor and Industry of the Commonwealth] shall have the power to subpoena witnesses and compel the production of books, records, papers and documents as it deems necessary or pertinent to an investigation or hearing.     
    Section 2. It shall be the duty of each facility owner: ... (10)  ... The department shall furnish to the One Call System, upon reasonable request, statistical data pertaining to the number of incident reports filed with the department and the type, number and results of investigations for violations of this act.  
    Section 3. It shall be the duty of the One Call System to do the following: ... (3) Not more than ten business days after the receipt of a clear and specific request from the department, to provide access to or photocopies of specific One Call System response records, tickets or other like information relating to matters under investigation by the department pursuant to its enforcement authority under this act.</t>
  </si>
  <si>
    <t>Pennsylvania Act 287 - Underground Utility Line Protection Act</t>
  </si>
  <si>
    <t>Laws Of Puerto Rico Unannotated 
Title 21. Municipalities
Subtitle 6. Autonomous Municipalities
Chapter 225a. §§ 4631 a. through m.
Coordination Center for Excavations and Demolitions
(http://www.lexisnexis.com/hottopics/lawsofpuertorico/)</t>
  </si>
  <si>
    <t xml:space="preserve">Puerto Rico Public Service Commission, Excavation &amp; Demolition Coordination Center, ph:  787- 756-1919 (website: http://www.csp.gobierno.pr/)
</t>
  </si>
  <si>
    <t>Puerto Rico Law Title 21. Subtitle 6. Chapter 225a. §§ 4631 e.  Duties of the excavator or wrecker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</si>
  <si>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Yes.  Puerto Rico Law Title 21. Subtitle 6. Chapter 225a. §§ 4631 e.  … The excavator or wrecker shall mark the area to be excavated or demolished, as provided by the Center through regulations.  [See Notes]</t>
  </si>
  <si>
    <t xml:space="preserve">Puerto Rico Law Title 21. Subtitle 6. Chapter 225a.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
</t>
  </si>
  <si>
    <t xml:space="preserve">Puerto Rico Law Title 21. Subtitle 6. Chapter 225a.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
</t>
  </si>
  <si>
    <t>Information herein for Puerto Rico is based on a review of the statute/act and the machine-translated version of the administrative regulation #7245.  Further review of the Regulation #7245 may result in changes to the information.</t>
  </si>
  <si>
    <t xml:space="preserve">Statute calls for Public Service Commission to draft regulations.  See Regulation for the Creation of the Center for Excavations and Demolitions (Reglamento 7245 - Reglamento para la Creación y Funcionamiento del Centro de Coordinación de Excavaciones y Demoliciones)  (267 L.P.R.A  Rules and Regulations #7245).  The online Spanish-language version was machine translated via Microsoft Word 2010, from International Spanish to U.S. English.  Base document was an Adobe Acrobat document saved as a Microsoft Word file.  Source: http://www2.pr.gov/agencias/csp/ServiciosyProgramas/secretaria/Documents/Reglamentos/ServiciosPublicos/Reglamento%207245.pdf),  September 28, 2012.Alternatively, contact with the Puerto Rico Public Service Commission (ph: 787-756-1919) may render an English-language document.                         </t>
  </si>
  <si>
    <t xml:space="preserve">Puerto Rico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t>
  </si>
  <si>
    <t>12 inches or 18 inches depending on the diame\ter of the underground facility.</t>
  </si>
  <si>
    <t xml:space="preserve">Yes.  Puerto Rico Regulation 7245, Section 6.10: … No excavator or demolition will use mechanized equipment to excavation or demolition within the area of the tolerances. You can only use hand tools to excavate or demolition operations in this area.
</t>
  </si>
  <si>
    <t xml:space="preserve">Puerto Rico Regulation 7245, Section 6.09: Operators, excavators and demolition will mark their facilities or buried structures and/or areas proposed for an excavation or demolition, using the following colors ...
</t>
  </si>
  <si>
    <t xml:space="preserve">No.  Puerto Rico Regulation 7245, Section 6.10: … If the damage endangers the life, health or property, due to the presence of some material which by its nature is dangerous, excavator or demolition will take and maintain all necessary measures for the protection of the citizenry.  </t>
  </si>
  <si>
    <t xml:space="preserve">Puerto Rico Regulation 7245, Section 4.03: All operators of underground facilities or structures must maintain communication with the Center and the excavator or demolisher at all times; They shall notify [the Center] of any change in the area where run their structures or facilities productive within a period of ninety (90) days from the change happened; be notified, In addition, any extraordinary circumstance that prevents you from marking the proposed area for excavation or demolition and the nature of the obligation and shall notify any other matter that it considers necessary or requested by the Center.  
</t>
  </si>
  <si>
    <t>Puerto Rico Law Title 21. Subtitle 6. Chapter 225a.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Puerto Rico Regulation 7245, Section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</si>
  <si>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Regulation 7245, Section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authorised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</si>
  <si>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Law Title 21. Subtitle 6. Chapter 225a.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</si>
  <si>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 xml:space="preserve">Puerto Rico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
</t>
  </si>
  <si>
    <t>Rhode Island General Laws §§ 39-1.2-1 to -14 Excavation Near Underground Utility Facilities</t>
  </si>
  <si>
    <t>Rhode Island General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t>
  </si>
  <si>
    <t xml:space="preserve">Rhode Island General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t>
  </si>
  <si>
    <t xml:space="preserve">Rhode Island General Laws § 39-1.2-1:  As used in this chapter:  ...  (6) Excavation means...; excluding the movement of earth by tools manipulated only by human or animal power and the tilling of soil for agricultural purposes.
</t>
  </si>
  <si>
    <t xml:space="preserve">Rhode Island General Laws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t>
  </si>
  <si>
    <t xml:space="preserve">Rhode Island General Laws § 39-1.2-7:   (c) A public utility shall mark any of their underground utility facilities that are located within fifteen feet (15') of the exterior limits of the premarked excavation area.
</t>
  </si>
  <si>
    <t>Rhode Island General Laws § 39-1.2-1:  As used in this chapter:  …  (11) Public utility facilities means the underground plant and equipment owned and operated by a public utility for the purpose of…. Utility facilities shall include active, newly installed and inactive or abandoned, utility facilities.  (12) Abandoned utility facilities means any known underground or submerged utility line or facility that has been permanently taken out of service. For excavation purposes the abandoned underground utility facilities should always be considered to be active utility service.</t>
  </si>
  <si>
    <t xml:space="preserve">Not addressed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</si>
  <si>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</si>
  <si>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t>
  </si>
  <si>
    <t>Administrator of the Rhode Island Division of Public Utilities and Carriers</t>
  </si>
  <si>
    <t>South Carolina Code of Laws  §§  58-36-10 to -120, Underground Facility Damage Prevention Act (http://www.scstatehouse.gov/code/title58.php)</t>
  </si>
  <si>
    <t xml:space="preserve">
</t>
  </si>
  <si>
    <t xml:space="preserve">South Carolina Code of Laws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t>
  </si>
  <si>
    <t xml:space="preserve">Yes.  South Carolina Code of Laws § 58-36-60.  (E) (1) When the excavation site cannot be clearly and adequately identified within the area described in the notice, the excavator must designate the route, specific area to be excavated, or both, by pre marking before the operator performs a locate.  Premarking must be made with white paint, flags, or stakes. </t>
  </si>
  <si>
    <t xml:space="preserve">South Carolina Code of Laws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t>
  </si>
  <si>
    <t xml:space="preserve">South Carolina Code of Laws § 58-36-60.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 </t>
  </si>
  <si>
    <t xml:space="preserve">South Carolina Code of Laws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t>
  </si>
  <si>
    <t>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</si>
  <si>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t>
  </si>
  <si>
    <t xml:space="preserve">South Carolina Code of Laws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t>
  </si>
  <si>
    <t xml:space="preserve">South Carolina Code of Laws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t>
  </si>
  <si>
    <t xml:space="preserve">South Carolina Code of Laws § 58-36-20 (G) All facilities installed by or on behalf of an operator as of the effective date of this act, must be electronically locatable using a generally accepted locating method by operators. </t>
  </si>
  <si>
    <t xml:space="preserve">South Carolina Code of Laws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t>
  </si>
  <si>
    <t xml:space="preserve">South Carolina Code of Laws § 58-36-120. ... Actions to recover the penalty provided for in this section shall be brought by the Attorney General at the request of the injured party in the proper forum in and for the county in which the cause, or some part thereof, arose or in which the defendant has its principal place of business or resides.  </t>
  </si>
  <si>
    <t xml:space="preserve">South Carolina Code of Laws § 58-36-120. Any person who violates any provision of this chapter shall be subject to a civil penalty not to exceed one thousand dollars for each violation.  </t>
  </si>
  <si>
    <t>South Dakota Codified Laws §§ 49-7A-1 to 49-7A-34, One Call Notification System for Excavation Activities (http://legis.state.sd.us/statutes/DisplayStatute.aspx?Type=Statute&amp;Statute=49-7A)</t>
  </si>
  <si>
    <t>South Dakota Admin Rules, Article 20:25, One Call Notification (http://legis.state.sd.us/rules/DisplayRule.aspx?Rule=20:25)</t>
  </si>
  <si>
    <t>South Dakota Codified Laws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t>
  </si>
  <si>
    <t>Yes.  South Dakota Admin. Rules § 20:25:03:04.  The following information is required to be provided by the excavator when a routine locate request is submitted: … (8)  A precise description of the specific excavation area within each location by: (a)  Providing the perimeter of the excavation site or the length and direction of the excavation route in reference to the exact distance and direction from known points of reference on or near the excavation site; or (b)  Marking the perimeter of the excavation area or the length and direction of the proposed excavation route by means of white paint or flags; or  (c) Requesting to meet the facility operators when it is impractical to utilize item a or b above and to inform the facility operators, in writing, of the extent and work schedule of the proposed excavation.</t>
  </si>
  <si>
    <t>South Dakota Admin. Rules § 20:25:03:05.03.  If excavation is required within eighteen inches, horizontally, of the marked facility, the excavator shall expose the facility only by use of hand excavation, air cutting, water cutting, or vacuum excavation in a manner that does not damage the underground facilities.</t>
  </si>
  <si>
    <t xml:space="preserve">Yes.  South Dakota Codified Laws § 49-7A-12.   If any underground facility is damaged, dislocated, or disturbed in advance of or during excavation work, the excavator shall immediately notify the operator of the facility, or, if unknown, the one-call notification center of such damage, dislocation, or disturbance. </t>
  </si>
  <si>
    <t>South Dakota Codified Laws § 49-7A-1.   Terms used in this chapter mean: … (4) Excavation, any operation in which earth, rock, or other material in or below the ground is moved…except: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</si>
  <si>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t>
  </si>
  <si>
    <t>Yes.  [See Notes]</t>
  </si>
  <si>
    <t>South Dakota Codified Laws § 49-7A-8.   An operator shall, upon receipt of the notice, advise the excavator of the location of underground facilities in the proposed excavation area by marking the location of the facilities with stakes, flags, paint, or other clearly identifiable marking within eighteen inches horizontally from the exterior sides of the underground facilities.  The board shall promulgate rules, pursuant to chapter 1-26, to establish the response time for operators to mark the underground facilities.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as defined in SDCL 49-7A-1, each operator shall respond as follows: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t>
  </si>
  <si>
    <t>South Dakota Codified Laws § 49-7A-8.   An operator shall, upon receipt of the notice, advise the excavator of the location of underground facilities in the proposed excavation area by marking the location of the facilities....   
    South Dakota Admin. Rules  § 20:25:03:10.02.  Prior to the legal excavation start date and time, the operator shall communicate with the excavator if, based on information in the ticket, the operator believes a high profile underground facility is in close proximity to the excavation site.</t>
  </si>
  <si>
    <t xml:space="preserve">South Dakota Admin. Rules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
</t>
  </si>
  <si>
    <t>South Dakota Admin. Rules § 20:25:03:01.   Each operator required by SDCL 49-7A-2 to join the one-call system: ... (5)  Shall install an underground utility line in such a manner after January 1, 2009, that makes the line locatable by the operator for purposes of this chapter.</t>
  </si>
  <si>
    <t xml:space="preserve">South Dakota Codified Laws § 49-7A-15.   Underground facilities owned or operated by the landowner on his own land which do not extend beyond the boundary of the private property are not subject to the provisions of this chapter.
</t>
  </si>
  <si>
    <t>South Dakota Codified Laws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</si>
  <si>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South Dakota Codified Laws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
</t>
  </si>
  <si>
    <t xml:space="preserve">South Dakota Codified Laws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t>
  </si>
  <si>
    <t xml:space="preserve">South Dakota Statewide One-Call Notification Board </t>
  </si>
  <si>
    <t>Tennessee Code Annotated §§ 65-31-101 to -113, Underground Utility Damage Prevention Act (http://www.tnonecall.com/Law/law 04_2009.pd)</t>
  </si>
  <si>
    <t xml:space="preserve">Tennessee Code Annotated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Should a period of time of fifteen (15) calendar days from the actual date specified to start excavation or demolition expire without the excavation or demolition being completed, then the person responsible for such excavation or demolition shall serve an additional written, telephonic or e-mail notice of intent to excavate or demolish at least three (3) working days prior to the expiration of time on the fifteenth calendar day.  (1) If the proposed area of excavation or demolition is not served by the one-call service as provided in § 65-31-107, then the notice required by subsection (a) shall be served on each operator which has filed a list required by § 65-31-105 indicating that it has underground utilities located in the county where the excavation or demolition is to occur; or  (2) If the proposed area of excavation or demolition is served by the one-call service, as provided for in § 65-31-107, the notice required by subsection (a) shall be served on such one-call service; provided, that where demolition of a building is proposed, each affected operator shall be given reasonable time to remove or protect its utilities before demolition of the building begins. </t>
  </si>
  <si>
    <t>Yes.  [Reference TennesseeCode Annotated § 65-31-106 (b).]</t>
  </si>
  <si>
    <t xml:space="preserve">Tennessee Code Annotated § 65-31-108 (c)  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t>
  </si>
  <si>
    <t xml:space="preserve">Tennessee Code Annotated § 65-31-102 (4)  Excavate or excavation means...  but not including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 Agricultural purposes includes surface activities, such as plowing, planting and combining, but does not include blasting, setting drainage tiles, subsoiling or other sub-surface activities; 
    § 65-31-104.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t>
  </si>
  <si>
    <t xml:space="preserve">Tennessee Code Annotated § 65-31-108. (a) (1)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 …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</si>
  <si>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 xml:space="preserve">Tennessee Code Annotated § 65-31-108. (a) (2) In the event more than one (1) operator uses the same color code under subdivision (a)(1),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 </t>
  </si>
  <si>
    <t xml:space="preserve">Tennessee Code Annotated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t>
  </si>
  <si>
    <t xml:space="preserve">Tennessee Code Annotated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</si>
  <si>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Tennessee Code Annotated § 65-31-112. (b) (1)  Any excavator who violates the provisions of this chapter may be issued a citation by any local or state law enforcement officer or permitting agency inspector</t>
  </si>
  <si>
    <t xml:space="preserve">Tennessee Code Annotated § 65-31-112. (a)  Any person who violates any provision of this chapter commits a Class A misdemeanor, and is subject to a fine not to exceed two thousand five hundred dollars ($2,500) or a term of imprisonment not to exceed forty-eight (48) hours, or both.  </t>
  </si>
  <si>
    <t xml:space="preserve">Tennessee Code Annotated § 65-31-112. (a)  Any person who violates any provision of this chapter commits a Class A misdemeanor, and is subject to a fine not to exceed two thousand five hundred dollars ($2,500) or a term of imprisonment not to exceed forty-eight (48) hours, or both....  (d) Any person who knowingly and willfully removes or otherwise destroys the stakes or other physical markings used to mark the horizontal route of an underground facility commits the offense of vandalism as set forth in § 39-14-408, and shall be subject to the punishment for vandalism as set forth in § 39-14-105. </t>
  </si>
  <si>
    <t xml:space="preserve">Yes.  Tennessee Code Annotated § 65-31-107. (a) Operators may form and operate a one-call service providing for mutual receipt of notifications of excavation or demolition operations, pursuant to § 65-31-106, in a defined geographical area….  (b) (1)  Natural gas distribution systems are required to belong to a one-call service formed in a geographical area in which such gas distribution systems operate. </t>
  </si>
  <si>
    <t xml:space="preserve">Tennessee Code Annotated § 65-31-107. (a) Operators may form and operate a one-call service providing for mutual receipt of notifications of excavation or demolition operations, pursuant to § 65-31-106, in a defined geographical area.  Any operator that suffers damage as a result of not participating in a one-call service providing for receipt of the notification of excavation or demolition operations in a defined geographic area, pursuant to § 65-31-106, waives the right to recover damages to the operator's underground utilities from the excavator; provided, that the provisions of this chapter were met by the excavator.  (b) (1)  Natural gas distribution systems are required to belong to a one-call service formed in a geographical area in which such gas distribution systems operate. </t>
  </si>
  <si>
    <t>Amended by Chapter 426, 2011 General Session</t>
  </si>
  <si>
    <t xml:space="preserve">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
</t>
  </si>
  <si>
    <t>Yes.  Utah Code § 54-8a-4. (3) If the proposed excavation's anticipated location and dimensions cannot be described as required under Subsection (2)(c) or as requested in accordance with Subsection 54-8a-5(2)(b), an excavator shall outline the proposed excavation site using as a guideline the then-existing Uniform Color Code and Marking Guidelines, Appendix B, published by the Common Ground Alliance, as amended in the current version of the excavators' guide published by the statewide association established in Section 54-8a-9.</t>
  </si>
  <si>
    <t xml:space="preserve">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t>
  </si>
  <si>
    <t xml:space="preserve">Utah Code § 54-8a-4.  (1) (a) Before excavating, an excavator shall notify each operator with an underground facility in the area of the proposed excavation.  (b) The requirements of Subsection (1)(a) do not apply:  (i) if there is an emergency;  (ii) while gardening; or  (iii) while tilling private ground.
</t>
  </si>
  <si>
    <t xml:space="preserve">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t>
  </si>
  <si>
    <t>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[The Utah Bluestakes Excavator's Guide, as referenced,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t>
  </si>
  <si>
    <t>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</si>
  <si>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 xml:space="preserve">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
</t>
  </si>
  <si>
    <t xml:space="preserve">Yes.   Utah Code § 54-8a-9.   (1) (a) (i) Two or more operators may form and operate a statewide association providing for mutual receipt of notice of excavation activities....  (b) (i) If an association is formed, each operator with an underground facility in the area shall become a member of the association and participate in it to:  (A) receive a notice of a proposed excavation submitted to the association;  (B) receive the services furnished by it; and  (C) pay its share of the cost for the service furnished.
</t>
  </si>
  <si>
    <t xml:space="preserve"> Utah Code § 54-8a-2.  As used in this chapter: ... (10) (b) "Operator" does not include an owner of real property where underground facilities are:   i. located within:   ii. the owner's property; or   iii. a public street adjacent to the owner's property, a right-of-way adjacent to the owner's property, or a public utility easement adjacent to the owner's property;   iv. used exclusively to furnish services to the owner's property; and   v. maintained under the operation and control of that owner.
</t>
  </si>
  <si>
    <t xml:space="preserve">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t>
  </si>
  <si>
    <t>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t>
  </si>
  <si>
    <t xml:space="preserve">Utah Code § 54-8a-12.   (1) (a) The attorney general may bring an action in the district court located in the county in which the excavation is located to enforce this chapter.  (b) The right of any person to bring a civil action for damage arising from an excavator's or operator's actions or conduct relating to underground facilities is not affected by: (i) a proceeding commenced by the attorney general under this chapter; or  (ii) the imposition of a civil penalty under this chapter.  (c) If the attorney general does not bring an action under Subsection (1)(a), the operator or excavator may pursue any remedy, including a civil penalty.
</t>
  </si>
  <si>
    <t>Vermont Underground Utility Statute and Rule can also be found online at the Vermont Public Service Board website at: http://psb.vermont.gov/statutesrulesandguidelines</t>
  </si>
  <si>
    <t>Vermont Statutes Title 30, Part 3, Chapter 86, , §§ 7001 to 7008, Underground Utility Damage Prevention System (http://www.lexisnexis.com/hottopics/vtstatutesconstctrules/)</t>
  </si>
  <si>
    <t xml:space="preserve">Code of Vermont Rules, Agency 30, Sub-Agency 000, Chapter 008. Rule 3.800 - Underground Utility Damage Prevention (http://www.lexisnexis.com/hottopics/codeofvtrules/)
</t>
  </si>
  <si>
    <t xml:space="preserve">Vermont Statutes 30:3:86 § 7004.  (a) No person or company shall engage in excavation activities, except in an emergency situation as defined by the board, without premarking the proposed area of excavation activities and giving notice as required by this section.  (b)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  (d) Prior to notifying the system, the person must premark the area of proposed excavation activities in a manner that will enable operators of underground facilities to identify the boundaries of the proposed excavation activities. Premarking is not required:   (1) if the actual excavation will be continuous and will exceed 500 feet in length; 
</t>
  </si>
  <si>
    <t xml:space="preserve">Vermont Statutes 30:3:86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When excavation activities involve horizontal or directional boring,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
</t>
  </si>
  <si>
    <t xml:space="preserve">Vermont Statutes 30:3:86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30:000:008 § 3.800:3.804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
</t>
  </si>
  <si>
    <t xml:space="preserve">Vermont Statutes 30:3:86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board.
</t>
  </si>
  <si>
    <t>Code of Vermont Rules, 30:000:008 § 3.800:3.806  After the effective date of this rule: ...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t>
  </si>
  <si>
    <t>Code of Vermont Rules, 30:000:008 § 3.800:3.803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</si>
  <si>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Code of Vermont Rules, 30:000:008 § 3.800:3.802 (E) No company shall be exempt from membership in the damage prevention system unless it can show that the cost of such membership outweighs the benefit, both to such company and to other affected persons.</t>
  </si>
  <si>
    <t xml:space="preserve">Code of Vermont Rules, 30:000:008 § 3.800:3.805 ... (D) Following receipt of an Underground Facility Damage Prevention Report or annual report, the Board may request the Department of Public Service to investigate the facts and make a report.  Following receipt of an Underground Facility Damage Prevention Report or annual report, the Board may request the Department of Public Service to investigate the facts and make a report.
    § 3.800:3.807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
</t>
  </si>
  <si>
    <t>Vermont Statutes 30:3:86 § 7008. (a) Vermont Digsafe Program. --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(b) [Deleted.]  (c) If underground facilities are damaged because a company has not marked them as required by section 7006 or 7006a, the company shall be subject to a civil penalty as provided in this section and, in addition, shall be liable for any damages incurred by the excavator as a result of the company's failure to mark the facilities....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t>
  </si>
  <si>
    <t>Code of Virginia, Title 56 – Public Service Companies, Chapter 10.3;  § 56-265.14 through § 56-265.32 - Underground Utility Damage Prevention Act (http://leg1.state.va.us/cgi-bin/legp504.exe?000+cod+TOC56000000010000030000000)</t>
  </si>
  <si>
    <t>Database updated through October 2012</t>
  </si>
  <si>
    <t xml:space="preserve">Code of Virginia § 56-265.17.  A. Except as provided in subsection G, no person, including operators, shall make or begin any excavation or demolition without first notifying the notification center for that area. </t>
  </si>
  <si>
    <t xml:space="preserve">Yes.  Code of Virginia § 56-265.17. E. In the event a specific location of the excavation cannot be given as required by subdivision 2 of § 56-265.18, prior to notifying the notification center pursuant to subsection A of this section, the person proposing to excavate or demolish shall mark the route or boundary of the site of the proposed excavation or demolition by means of white paint, if practical.
    Virginia Administrative Code § 20VAC5-309-190. A. Any person...providing notice of a proposed excavation or demolition shall clearly describe the limits of the proposed excavation or demolition with sufficient detail to enable the operators to ascertain the location of the proposed excavation. The specific location of the proposed excavation or demolition may include, but is not limited to: ... 2. White lining to delineate the area where excavation will take place… 3. White lining performed by electronic means using aerial imagery. White lining performed by electronic means shall follow the same requirements as listed in subdivision 2 of this subsection....
</t>
  </si>
  <si>
    <t>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Virginia Administrative Code § 20VAC5-309-140. Any person excavating around underground utility lines shall take all reasonable steps to protect such utility lines. These steps shall include, but are not limited to, the following: …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t>
  </si>
  <si>
    <t xml:space="preserve">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
</t>
  </si>
  <si>
    <t>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</si>
  <si>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</si>
  <si>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Code of Virginia § 56-265.21. In marking the approximate location of underground utility lines or proposed excavation if required pursuant to subsection E of § 56-265.17 the American Public Works Association color codes shall be used.
    Virginia Administrative Code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t>
  </si>
  <si>
    <t>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Virginia Administrative Code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t>
  </si>
  <si>
    <t>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t>
  </si>
  <si>
    <t>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</si>
  <si>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Virginia Administrative Code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t>
  </si>
  <si>
    <t>Code of Virginia § 56-265.20:1. Notwithstanding the provisions of § 56-257.1, any plastic or other nonmetallic utility lines installed underground on and after July 1, 2002, shall be installed in such a manner as to be locatable by the operator for the purposes of this chapter.</t>
  </si>
  <si>
    <t>Code of Virginia § 56-265.16:1. A. Every operator, including counties, cities and towns, but excluding the Department of Transportation, having the right to bury underground utility lines shall join the notification center for the area.</t>
  </si>
  <si>
    <t>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t>
  </si>
  <si>
    <t xml:space="preserve">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</si>
  <si>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</si>
  <si>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Virginia State Corporation Commission;  
    Code of Virginia § 56-265.30. A. The Commission shall enforce the provisions of the Underground Utility Damage Prevention Act as set out in this chapter. The Commission may promulgate any rules or regulations necessary to implement the Commission's authority to enforce this chapter.
</t>
  </si>
  <si>
    <t>Revised Code of Washington, Title 19 - Business regulations - miscellaneous, Chapter 19.122, §§ 19.122.010 to -19.122.901, Underground Utilities. (http://apps.leg.wa.gov/rcw/default.aspx?Cite=19)</t>
  </si>
  <si>
    <r>
      <t xml:space="preserve">Yes.  
</t>
    </r>
    <r>
      <rPr>
        <sz val="8"/>
        <rFont val="Arial"/>
        <family val="2"/>
      </rPr>
      <t xml:space="preserve">See Notes.
</t>
    </r>
  </si>
  <si>
    <t>Revised Code of Washington § 19.122.020 [See notes; effective January 1, 2013.]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</si>
  <si>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District of Columbia Official Code, Div. V, Title 34, Subtitle VII, Chapter 27, §§ 34-2701 to 34-2709, Underground Facilities Protection (http://government.westlaw.com/linkedslice/default.asp?SP=DCC-1000)</t>
  </si>
  <si>
    <t>Law reviewed was current through September 13, 2012.  DC Code can also be found on the Miss Utility website at: http://www.missutility.net/media/pdf/dcTitle34.pdf</t>
  </si>
  <si>
    <t xml:space="preserve">District of Columbia Official Code § 34-2704. (a) 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
</t>
  </si>
  <si>
    <t>District of Columbia Official Code § 34-2704. (d) 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t>
  </si>
  <si>
    <t>District of Columbia Official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t>
  </si>
  <si>
    <t xml:space="preserve">District of Columbia Official Code § 34-2704. (c) 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
</t>
  </si>
  <si>
    <t>District of Columbia Official Code § 34-2704.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t>
  </si>
  <si>
    <t xml:space="preserve">District of Columbia Official Code § 34-2707. (c) ... Action to recover the civil penalties provided for in this section shall be brought by the Corporation Counsel of the District of Columbia in the Superior Court of the District of Columbia. </t>
  </si>
  <si>
    <t xml:space="preserve">District of Columbia Official Code § 34-2707.  (c) Any person who violates any provision of this chapter shall be subject to a civil penalty of $2,500 for the first violation, $3,500 for the second violation, and $5,000 for the third or subsequent violation. </t>
  </si>
  <si>
    <t xml:space="preserve">District of Columbia Official Code § 34-2707. (b) If any underground facility is damaged by any person carrying out excavation or demolition without having complied with the notice provisions of this chapter, that person shall be liable to the owner of the underground facility for treble the cost of the repair or replacement of the damaged underground facility.  (c) Any person who violates any provision of this chapter shall be subject to a civil penalty of $2,500 for the first violation, $3,500 for the second violation, and $5,000 for the third or subsequent violation. </t>
  </si>
  <si>
    <t>West Virginia Code, Chapter 24c, Article 1,  §§ 24C-1-1 to -8 Underground Utilities Damage Prevention, One Call System (http://www.legis.state.wv.us/WVCODE/code.cfm?chap=24c)</t>
  </si>
  <si>
    <t xml:space="preserve">West Virginia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and provide the following information....
</t>
  </si>
  <si>
    <t xml:space="preserve">Law reviewed October 2012 included: Note: WV Code updated with legislation passed through the 2012 1st Special Session. </t>
  </si>
  <si>
    <t>West Virginia Code § 24C-1-5. (a) Except as provided in section seven of this article, any person who intends to perform excavation or demolition work shall: …  (3) Instruct each equipment operator involved in the intended work: … (E) To maintain a clearance between each underground facility and the cutting edge or point of any powered equipment, taking into account the known limit of control of such cutting edge or point, as may be reasonably necessary for the protection of such facility....
    [This is not specific to digging within the tolerance zone.]</t>
  </si>
  <si>
    <t xml:space="preserve">Yes.  [Implied but not explicitely stated.  See West Virginia Code § 24C-1-5.(a)(3)(B)] </t>
  </si>
  <si>
    <t>West Virginia Code §24C-1-2. As used in this chapter, unless the context clearly requires a different meaning: …  (b) Demolish or demolition means …  Provided, That "demolish" and "demolition" do not include earth-disturbing activities authorized pursuant to the provisions of article three, chapter twenty-two of this code or article two, chapter twenty-two-a of this code….   (e) Excavate or excavation means …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t>
  </si>
  <si>
    <t>West Virginia Code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</si>
  <si>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 xml:space="preserve">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t>
  </si>
  <si>
    <t>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one hundred eighty days, after any change.</t>
  </si>
  <si>
    <t xml:space="preserve">West Virginia Code §24C-1-2. As used in this chapter, unless the context clearly requires a different meaning: … (l) Underground facility … does not include underground or surface coal mine operations.
    §24C-1-3. (a) Each operator of an underground facility in this state, except any privately owned public water utility regulated by the Public Service Commission, any state agency, any municipality or county, or any municipal or county agency, shall be a member of a one-call system for the area in which the underground facility is located. Privately owned public water utilities regulated by the Public Service Commission, state agencies, municipalities and counties and municipal and county agencies may be voluntary members of such a one-call system.
</t>
  </si>
  <si>
    <t>West Virginia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five thousand dollars.</t>
  </si>
  <si>
    <t>Wisconsin Statutes, Chapter 182, § 182.0175 – Damage To Transmission Facilities (https://docs.legis.wisconsin.gov/statutes/statutes/182/0175)
§ 182.0175, Damage to Transmission Facilities</t>
  </si>
  <si>
    <t>Wisconsin Statutes § 182.0175 (2) (am) Excavation notice. An excavator shall do all of the following: 1. Provide advance notice not less than 3 working days before the start of nonemergency excavation to the one-call system.</t>
  </si>
  <si>
    <t>Wisconsin Statutes § 182.0175 (2) (am) Excavation notice. An excavator shall do all of the following: … 3. Maintain an estimated minimum clearance of 18 inches between a marking for an unexposed underground transmission facility that is marked under sub. (2m) and the cutting edge or point of any power-operated excavating or earth moving equipment, except as is necessary at the beginning of the excavation process to penetrate and remove the surface layer of pavement. When the underground transmission facility becomes exposed or if the transmission facility is already exposed, the excavator may reduce the clearance to 2 times the known limit of control of the cutting edge or point of the equipment or 12 inches, whichever is greater.</t>
  </si>
  <si>
    <t>Wisconsin Statutes § 182.0175 (2m) (a) Responsibilities.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</si>
  <si>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 xml:space="preserve">Wisconsin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</si>
  <si>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Wisconsin Statutes § 182.0175 (1)  DEFINITIONS.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t>
  </si>
  <si>
    <t>Wisconsin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</si>
  <si>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Wisconsin Statutes § 182.0175 (3) (a) Forfeitures. Any person who willfully and knowingly violates this section may be required to forfeit $2,000 for each offense. Each day of continued violation constitutes a separate offense.</t>
  </si>
  <si>
    <t xml:space="preserve">Wisconsin Statutes § 182.0175 (3) (a) Forfeitures. Any person who willfully and knowingly violates this section may be required to forfeit $2,000 for each offense. Each day of continued violation constitutes a separate offense.  (b) Misdemeanor. Whoever intentionally removes, moves or obliterates a transmission facilities marking placed by the transmission facilities owner may be fined not more than $500 or imprisoned for not more than 30 days or both. This paragraph does not apply to an excavator who removes or obliterates markings during an excavation.
</t>
  </si>
  <si>
    <t>Wisconsin Statutes § 182.0175 (5) If any person engages in or is likely to engage in excavation inconsistent with this section and which results or is likely to result in damage to transmission facilities, the person who owns or operates the facilities may seek injunctive relief in the circuit court for the county in which the transmission facilities are located. If the transmission facilities are owned or operated by a public utility as defined in s. 196.01 (5), including a telecommunications carrier, as defined in s. 196.01 (8m), and the public utility does not seek injunctive relief, the attorney general, upon request of the public service commission, shall seek injunctive relief in the circuit court for the county in which the transmission facilities are located.</t>
  </si>
  <si>
    <t xml:space="preserve">Wyoming State Law § 37 12 302.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 12 304. </t>
  </si>
  <si>
    <t>Wyoming State Law § 37 12 302.  (g)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as necessary, to protect the underground facility.</t>
  </si>
  <si>
    <t>Wyoming State Law § 37 12 301.  (b)  As used in this act: ... (iii)  Excavation or excavates means any operation...except tilling of soil and gardening or agricultural purposes;</t>
  </si>
  <si>
    <t xml:space="preserve">Wyoming State Law § 37 12 302.(a)  Every operator shall file with the notification center a general description of the area served together with the name, address and telephone number of the person from whom necessary information may be obtained concerning the location of underground facilities. </t>
  </si>
  <si>
    <t xml:space="preserve">Wyoming State Law § 37 12 302.  (d)  ...  If requested by the excavator, the operator receiving the notice shall advise the excavator of the nature, location, size, function and depth if known, of underground facilities in the proposed excavation area. 
</t>
  </si>
  <si>
    <t>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</si>
  <si>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
</t>
  </si>
  <si>
    <t xml:space="preserve">Wyoming State Law § 37 12 305.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t>
  </si>
  <si>
    <t>Wyoming State Law § 37 12 306.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hundred dollars ($500.00);  (ii)  If an excavator fails to comply with W.S. 37 12 302(c) and damages an underground facility during excavation, the excavator shall be liable for a civil penalty up to the amount of five thousand dollars ($5,000.00) for the first offense and up to twenty-five thousand dollars ($25,000.00) for a second offense within a twelve (12) month period after the date of the first offense. If an excavator fails to comply with W.S. 37 12 302(c) on more than two (2) separate occasions within a twelve (12) month period from the date of the first failure to comply with W.S. 37 12 302(c), then the civil penalty shall be up to seventy-five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hundred dollars ($500.00) for each false emergency locate incident;</t>
  </si>
  <si>
    <t xml:space="preserve">Wyoming State Law § 37 12 306. (g)  With respect to operators:  (i)  Every operator in Wyoming shall join and participate in the notification center pursuant to W.S. 37 12 304(a). Any operator who does not join or participate in the notification center shall be liable for a fine of five hundred dollars ($500.00)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or failure to use reasonable care in the marking of the damaged underground facility,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  (iv)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court shall impose upon the operator a civil penalty of up to five hundred dollars ($500.00) for each violation.  For purposes of this paragraph, each day of delay in marking underground facilities shall be a separate violation.
</t>
  </si>
  <si>
    <t>Wyoming State Law § 37 12 306.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t>
  </si>
  <si>
    <t>Texas Utilities Code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t>
  </si>
  <si>
    <t>Texas Utilities Code § 251.157. (b)  An operator shall refer to the American Public Works Association color coding standards when marking.
    Texas Administrative Code § 18.6 – (a) At a minimum, all markings shall conform to the requirements of American Public Works Association (APWA) Uniform Color Code (ANSI Standard Z535.1, Safety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</si>
  <si>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No.  Per comment of MNOPS, 10/10/12, 2011 Minnesota Statute § 216D.04 Subd. 4. interpreted as meaning hand dig, but language as such is not provided in law or administrative regulations. </t>
  </si>
  <si>
    <t>Wisconsin Statutes § 182.0175 (1) (bv) Private transmission facilities means transmission facilities that are owned by a person, other than a governmental unit, and that are located on private property owned or leased by that person and that do not cross a public right-of-way.
    (1m) (a) Statewide system.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t>
  </si>
  <si>
    <t xml:space="preserve">Although not specifically addressed in Rhode Island General Laws § 39-1.2, Rhode Island PUC has stated that only public utilities are required to mark their underground utilities, so Rhode Island D.O.T. does not mark their underground electric lines on highways, and non-regulated water companies do not have to mark their lines as they are not public regulated utilities.   
    Also, as noted in § 39-1.2-5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to the association. In addition, the initial notice shall indicate whether the excavation is anticipated to involve blasting and if so, the date on which and specific location at which the blasting is to occur.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</si>
  <si>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66-1803.  An excavator shall not engage in excavation near the location of any underground facility without first having ascertained, in the manner prescribed in this act, a location of all underground facilities in the proposed area of the excavation.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Kansas Administrative Regulations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t>
  </si>
  <si>
    <t xml:space="preserve">Kansas Statute Annotated § 66-1802.  (e)  Facility means any sanitary sewer or underground line, system or structure used for transporting, gathering, storing, conveying, transmitting or distributing potable water, gas, electricity, communication, crude oil, refined or processed petroleum, petroleum products or hazardous liquids; facility shall not include, any stormwater sewers or production petroleum lead lines, salt water disposal lines or injection lines, which are not located on platted land or inside the corporate limits of any city….  (j)  Operator means any person who owns or operates an underground tier 1 or tier 2 facility, except for any person who is the owner of real property wherein is located underground facilities for the purpose of furnishing services or materials only to such person or occupants of such property....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(r)  Tier 3 members shall be subject to all provisions of section 5 through section 10 [*], and amendments thereto.
    § 66-1805.  (a) This act recognizes the establishment of a single notification center for the state of Kansas. Each operator who has an underground facility shall become a member of the notification center.
   Kansas Administrative Regulation 82-11-4.  The federal rules and regulations titled Transportation of Natural and Other Gas by Pipeline: Minimum Federal Safety Standards, 49 C.F.R. Part 192 ... are adopted by reference... 
   49 CFR Part 192.614(b) ... an operator must perform the duties of paragraph (c)(3) of this section through participation in a one-call system, if that one-call system is a qualified one-call system. </t>
  </si>
  <si>
    <t xml:space="preserve">No.  
   Kansas Administrative Regulation 82-14-3 (v) Each operator that received more than 2,000 requests for facility locations in the preceding calendar year shall file a damage summary report at least semiannually with the Kansas corporation commission. The report shall include information on each incident of facility damage resulting from excavation activity that was discovered by the operator during that period.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</si>
  <si>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t>
  </si>
  <si>
    <t xml:space="preserve">Connecticut DPUC Regulations Sec. 16-345-1 (c) "Public utility" means the owner or operator of underground facilities for furnishing electric, gas, telephone, telegraph, communications and pipeline (whether for hire or not), sewage (including storm sewers, sanitary sewers and drainage systems, or parts thereof), water, community television antenna, steam, traffic signal, fire signal or similar service, including a municipal or other public owner or operator, but excluding facilities owned by the owner of a private residence, for utility service solely for such residence, regardless of whether such owner or operator is otherwise subject to the jurisdiction of the Authority. (An "excavator" or "public agency" may also be a "public utility").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Connecticut….(b) Each public utility shall:  (1) … (A) In the event that it determines that it has underground facilities in the immediate vicinity of the specific site, mark the approximate location of such facilities….
</t>
  </si>
  <si>
    <t>Connecticut Department of Energy and Environmental Protection, Public Utilities Regulatory Authority</t>
  </si>
  <si>
    <t>Connecticut Public Utilities Regulatory Authority DPUC Regulations, Sections 16-345-1 thru 9
(http://ct.gov/pura/lib/pura/regs/16-345-1to9.pdf)</t>
  </si>
  <si>
    <t>Connecticut General Statutes §§ 16-345 to -359; Chapter 293 Excavation, Demolition or Discharge of Explosives
(http://www.cga.ct.gov/current/pub/chap293.htm)</t>
  </si>
  <si>
    <t>Connecticut General Statute, Chapter 293, Section 16-357 - The Department of Public Utility Control [DPUC] shall adopt regulations, in accordance with the provisions of chapter 54, to the extent necessary to ensure compliance with this chapter.   
    DPUC has a new name, Public Utilities Regulatory Authority (PURA), which is not yet reflected in the state law or in this spreadsheet.</t>
  </si>
  <si>
    <t>Not addressed in state law.
    Ticket life is addressed in one-call center (MISS DIG) policies.  A ticket remains valid for 21 calendar days after the legal dig start date requested on the MISS DIG ticket.  In certain situations, MISS DIG may issue a project ticket that will remain valid for 180 calendar days.</t>
  </si>
  <si>
    <t xml:space="preserve">Michigan Compiled Laws § 460.701(d) Public utility means a ... company subject to the jurisdiction of the public service commission...and a public agency, other than the state transportation department.... 
   § 460.707 ... A public utility owned by a public agency shall participate in and receive the services furnished by the association and shall pay their share of the costs and services furnished, but shall not be required to become a member of the association. </t>
  </si>
  <si>
    <t>Michigan Compiled Laws §§ 460.701 to - 460.718, Protection of Underground Facilities
 (http://www.legislature.mi.gov/(S(ue4f5d55noefwsqon4cchu45))/mileg.aspx?page=getObject&amp;objectName=mcl-Act-53-of-1974)</t>
  </si>
  <si>
    <t xml:space="preserve">Kansas Statute Annotated § 66-1802. (f)  Locatable facility means facilities for which the tolerance zone can be determined by the operator using generally accepted practices such as as-built construction drawings, system maps, probes, locator devices or any other type of proven technology for locating.
    § 66-1806  (i)  All tier 1 facilities installed by an operator after January 1, 2003, shall be locatable.  (j)  All tier 2 facilities installed by an operator after July 1, 2008, shall be locatable.
   Kansas Administrative Regulations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 82-14-3 (k) Each tier 2 facility constructed, replaced, or repaired after July 1, 2008 shall be locatable. Location data shall be maintained in the form of maps or any other format as determined by the operator.
</t>
  </si>
  <si>
    <t xml:space="preserve">Illinois Compiled Statutes, §220.50.4 Every person who engages in nonemergency excavation or demolition shall:  (a) take reasonable action to inform himself of the location of any underground utility facilities in and near the area for which such operation is to be conducted;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(c) if practical, use white paint, flags, stakes, or both, to outline the dig site;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At a minimum, the notice required under this subsection (d) shall provide: ...  
    §220.50.6 Emergency excavation or demolition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(b) Every person who engages in emergency excavation or demolition within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municipality's one-call notice system, and shall notify, as far in advance as possible, the owners and operators of underground utility facilities in and near the emergency excavation or demolition area, through the municipality's one-call notice system. 
</t>
  </si>
  <si>
    <t>Illinois Compiled Statutes, §220.50.2.3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t>
  </si>
  <si>
    <t>Illinois Compiled Statutes §220.50.2.2. (a) Underground utility facilities or facilities means and includes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(3) a pipeline entity transporting gases, crude oil, petroleum products, or other hydrocarbon materials within the State; (4) a telecommunications carrier as defined in the Universal Telephone Service Protection Law of 1985, or by a company described in Section 1 of the Telephone Company Act; (5) a community antenna television system, as defined in the Illinois Municipal Code or the Counties Code; (6) a holder, as that term is defined in the Cable and Video Competition Law of 2007; (7) any other entity owning or operating underground facilities that transport generated electrical power to other utility owners or operators or transport generated electrical power within the internal electric grid of a wind turbine generation farm; and (8) an electric cooperative as defined in the Public Utilities Act.
    § 220.50.3. The owners or operators of underground utility facilities that are not currently participants in the State-Wide One-Call Notice System shall, within 6 months of the effective date of this Act [1-1-10], join the State-Wide One-Call Notice System. This Section shall not apply to utilities operating facilities exclusively within the boundaries of a municipality with a population of at least one million persons.
    [NOTE: Illinois Commerce Commisions notes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t>
  </si>
  <si>
    <t xml:space="preserve">Senate Bills 1083 and 1084 referred to as the MISS DIG Act, are scheduled to be voted on in Senate Session the week of 11/26/12 and then move to the House in December 2012.  SB 1083 can be found at: http://legislature.mi.gov/doc.aspx?2012-SB-1083
</t>
  </si>
  <si>
    <t>http://www.wv811.com</t>
  </si>
  <si>
    <t>Massachusetts General Laws,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[NOTE:  Massachusetts Department of Public Utilities notes that municipalities (cities and towns who own water, sewer and drainage facilities) are not required to join the Dig Safe system].</t>
  </si>
  <si>
    <t>Kentucky Revised Statute 367.4909 (9)  All underground facilities installed after January 1, 2013, shall include a means to accurately identify and locate the underground facilities from the surface. This subsection does not apply to the repair of existing facilities.</t>
  </si>
  <si>
    <t>Yes.  Kentucky Revised Statute 367.4909 (4)(c)  Beginning one (1) year from July 12, 2012, to a design locate request within ten (10) business days after receiving notification from an excavator.</t>
  </si>
  <si>
    <t xml:space="preserve">Yes.  
Amended 2012 Ky. Acts ch. 137, sec. 3, effective July 12, 2012.
</t>
  </si>
  <si>
    <t>Colorado Revised Statutes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(b) Notice of the commencement, extent, and duration of the excavation work shall be given at least two business days prior thereto not including the day of actual notice.</t>
  </si>
  <si>
    <t xml:space="preserve">Colorado Revised Statutes § 9-1.5-102 (3) …Excavation shall not include routine maintenance on existing planted landscapes….(6.5)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</si>
  <si>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(6) If documentation requested and needed by an excavator pursuant to subsection (4) of this section is not provided by the owner or operator pursuant thereto within two business days, not including the day of actual notice, or such later time as agreed upon by the excavator and the owner or operator or if the documentation provided fails to identify the location of the underground facilities, the excavator shall immediately give notice to the notification association or the owner or operator and may proceed and shall not be liable for such damage except upon proof of such excavator's lack of reasonable care.
</t>
  </si>
  <si>
    <t>Yes.  Reference Vermont Statutes 30 V.S.A. § 207, as referenced by Code of Vermont Rules, 30:000:008 § 3.800:3.805 ... (E).</t>
  </si>
  <si>
    <t>Yes.  As noted to PHMSA by the Idaho Deputy Attorney General, "In fact, Idaho has a statewide one-call service, and every owner/operator in the State must "participate and cooperate with the service." Idaho Code § 55-2204 states, in pertinent part: 55-2204.... Two (2) or more persons who own or operate underground facilities in a county may voluntarily establish or contract with a third person to provide a one-number locator service to maintain information concerning underground facilities within a county. Upon the establishment of the first such one-number service, all others operating and maintaining underground facilities within said county shall participate and cooperate with the service, and no duplicative service shall be established pursuant to this chapter. The activities of the one-number locator service shall be funded by all of the underground facility owner/operators required by the provisions of this section to participate in and cooperate with the service." ...Today, every county in Idaho has a one-call service, and every owner/operator must belong to it."</t>
  </si>
  <si>
    <t>Alabama Code Section 37-15-2 (l) Person means an individual, joint venture, partnership, association, authority, cooperative, firm, corporation, governmental entity, or any subdivision or instrumentality of that entity and their employees, agents, or legal representatives; however, the term person does not include and no provision of this chapter shall apply to the State Department of Transportation or their officials, employees, agents, or representatives while in the performance of their respective duties. Provided further, that the term does not include, and no provision of this chapter shall apply to, any county or its officials, employees, agents, or representatives while in the performance of their duties. Provided further, that such term does not include and no provision of this chapter shall apply to any excavating done by a railroad when said excavating is done entirely on land which the railroad owns or on which the railroad operates or, in the event of emergency, on adjacent land.
    § 37-15-4: "(f) Compliance with the notice requirements of this section is not required of any governmental entity doing maintenance work within dedicated state, county, or city road rights-of-way; or of persons plowing less than 12 inches in depth for agricultural purposes; or of municipal or public corporations operating water and sewer boards, which produce, treat, and sell water and provide fire protection in accordance with Insurance Service Office fire protection standards while doing work on any easements, rights-of-way, or other property owned by said board or to which said board had access; or of any rural water system.  (g) Compliance with the notice requirements of this section is not required by persons or operators excavating on their own property or easement when no other persons or operators have underground facilities on the property or easement.  (h) Compliance with the notice requirements of this section is not required by operators when excavating at a depth of 18 inches or less for the purpose of extending their underground facility from an easement or right-of-way on to the property of the person to be served by these extended facilities; if in the process of the extension, no mechanized equipment is used in any excavation within the easement or right-of-way."</t>
  </si>
  <si>
    <t>http://www.al811.com</t>
  </si>
  <si>
    <t>Yes  
(See notes – column BJ)</t>
  </si>
  <si>
    <t xml:space="preserve">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t>
  </si>
  <si>
    <t>No (See Column BJ, Note 2)</t>
  </si>
  <si>
    <t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t>
  </si>
  <si>
    <t xml:space="preserve">Arizona Revised Statute, 40-360.21., Definitions - 4. "Careful and prudent manner" means conducting an excavation in such a way that when the excavation is less than or equal to tenty-four inches from an underground facility that is marked with stakes or paint or in some customary manner, the facility is carefully exposed with hand tools, and the uncovered facility is supported and protected. </t>
  </si>
  <si>
    <t>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 pursuant to A.R.S.  § 40-360.21.13, the facility owner will use the following color code: 
    Facility Type: Fiber Optics Communication Lines 
    Specific Color:  The Letter “F” in Safety  Alert  Orange</t>
  </si>
  <si>
    <t>Yes, but only on request by the underground facilities operator. (Arizona Revised Statute, 40-360.22.C)</t>
  </si>
  <si>
    <t>Yes   
     (See Column BJ, Note 1)</t>
  </si>
  <si>
    <t>Not addressed  
  (See Column BJ, Note 1)</t>
  </si>
  <si>
    <t xml:space="preserve">    1. Though not specifically outlined in AZ law or regulation, this condition  has been incorporated into the AZ program through interpretation and is considered an enforceable requirement.   
    2.  Arizona Administrative Code R14-2-101 requires all public service corporations to report any accident in which a public service corporation is involved which concerns death, personal injury, or property damage exceeding $5,000.</t>
  </si>
  <si>
    <t xml:space="preserve">Revised Code of Washington § 19.122.027 (4) All facility operators within a one-number locator service area must subscribe to the service.
</t>
  </si>
  <si>
    <t xml:space="preserve">Revised Code of Washington § 19.122.130 (expires December 31, 2020.)  (1) By January 1, 2013, the commission must contract with a statewide, nonprofit entity whose purpose is to reduce damages to underground and above ground facilities, promote safe excavation practices, and review complaints of alleged violations of this chapter....
(2) By January 1, 2013,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By January 1, 2013,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The insurance industry; (ix) The commission; and (x) A telecommunications company....  (5) After January 1, 2013,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include the same number of members representing excavators and facility operators. One member representing facility operators must also be a representative of a pipeline company or a natural gas utility subject to regulation under Titles 80 and 81 RCW. The review committee must also include a member representing the insurance industry....  (8) After January 1, 2013,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
</t>
  </si>
  <si>
    <t>Revised Code of Washington §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t>
  </si>
  <si>
    <t xml:space="preserve">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t>
  </si>
  <si>
    <t>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t>
  </si>
  <si>
    <t xml:space="preserve">http://apps.leg.wa.gov/documents/laws/wsr/2013/03/13-03-098.htm  and http://apps.leg.wa.gov/documents/laws/wsr/2013/03/13-03-099.htm </t>
  </si>
  <si>
    <t>Washington Utilities and Transportation Commission and Washington State Attorney General</t>
  </si>
  <si>
    <t>Revised Code of Washington §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Excavators have the same rights and responsibilities under this section as they have under RCW 19.122.030.   (2) Project owners, excavators, and pipeline companies have the same rights and responsibilities relating to excavation near pipelines that they have for excavation near underground facilities as provided in RCW 19.122.040.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t>
  </si>
  <si>
    <t>Revised Code of Washington §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(Section 9 of E2SHB 1634).</t>
  </si>
  <si>
    <t xml:space="preserve">Revised Code of Washington §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</si>
  <si>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 xml:space="preserve">Revised Code of Washington § 19.122.30 (3) Upon receipt of the notice provided for in subsection (1) of this section, a facility operator must, with respect to: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</si>
  <si>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Yes.  Revised Code of Washington § 19.122.027 (4) All facility operators within a one-number locator service area must subscribe to the service.  (5) Failure to subscribe to a one-number locator service constitutes willful intent to avoid compliance with this chapter.</t>
  </si>
  <si>
    <t xml:space="preserve">Pipelines: Chap. 18
   Texas Natural Resources Code §117.012:
http://www.statutes.legis.state.tx.us/Docs/NR/htm/NR.117.htm
   Texas Utilities Code §121.201:
http://www.statutes.legis.state.tx.us/Docs/UT/htm/UT.121.htm
   Texas Health and Safety Code §756.126:
http://www.statutes.legis.state.tx.us/Docs/HS/htm/HS.756.htm
Other Facilities: Chap. 251
   Texas Utilities Code, Chapter 251
http://www.statutes.legis.state.tx.us/Docs/UT/htm/UT.251.htm
</t>
  </si>
  <si>
    <t xml:space="preserve">Yes
   Pipelines, Yes: Chap. 18 (18.1 - 18.12
   Other Facilities: No (Chap. 251)
</t>
  </si>
  <si>
    <t xml:space="preserve">Pipelines: Chap. 18
   Texas Administrative Code, Chapter 18 
(http://info.sos.state.tx.us/pls/pub/readtac$ext.ViewTAC?tac_view=4&amp;ti=16&amp;pt=1&amp;ch=18&amp;rl=Y)
Other Facilities: Chap. 251 - None
</t>
  </si>
  <si>
    <t xml:space="preserve">Pipelines: Chap. 18.
   - amended to be effective August 27, 2012, 37 TexReg 6578.
Other Facilities: Chap. 251.
   - Amended by: Acts 2011, 82nd Leg., R.S., Ch. 184, Sec. 4, eff. September 1, 2011.
</t>
  </si>
  <si>
    <t xml:space="preserve">Pipelines: Chap. 18
   -18.1, (a) … Except as provided in subsection (d) of this section, this chapter applies to all persons engaged in or preparing to engage in the movement of earth in the vicinity of an intrastate underground pipeline containing flammable, toxic, or corrosive gas, a hazardous liquid, or carbon dioxide.
Other Facilities: Chap. 251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t>
  </si>
  <si>
    <t xml:space="preserve">Pipelines: Chap. 18
   (1) Texas 811:  http://www.texas811.org/
   (2) Lone Star 811:  http://www.lonestar811.com/
Other Facilities: Chap. 251
   (1) Texas 811:  http://www.texas811.org/
   (2) Lone Star 811:  http://www.lonestar811.com/
</t>
  </si>
  <si>
    <t xml:space="preserve">Yes
Pipelines: Yes, Chap. 18, § 18.3 (a)(b)
Other Facilities: Yes, Chap. 251, § 251.151 (a) (b)
</t>
  </si>
  <si>
    <t xml:space="preserve">Pipelines: Chap. 18
   Texas Administrative Code Rule § 18.3 –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Other Facilities: Chap. 251
   Texas Utility Code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t>
  </si>
  <si>
    <t xml:space="preserve">Pipelines: 
   14 days, Chap. 18 § 18.1 (h)
Other Facilities:  
   Chap. 251 - Not Addressed
</t>
  </si>
  <si>
    <t xml:space="preserve">Yes
Pipelines: Yes, Chap. 18, Per conditions in § 18.3 (a) and § 18.7
Other Facilities: No, Chap. 251
</t>
  </si>
  <si>
    <t xml:space="preserve">Pipelines: 18", Chap. 18 § 18.2 (21)
Other Facilities: Chap. 251 - Not Addressed
</t>
  </si>
  <si>
    <t>Pipelines: Chap. 18
   Texas Administrative Code Rule § 18.10 -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
Other Facilities: Chap. 251
   Not Addressed</t>
  </si>
  <si>
    <t xml:space="preserve">Yes
Pipelines: Yes, Chap. 18 § 18.10 (b)
Other Facilities: No, Chap. 251
</t>
  </si>
  <si>
    <t>Yes
Pipelines: Yes, Chap. 18 § 18.4 (g)
Other Facilities: No, Chap. 251</t>
  </si>
  <si>
    <t>Yes
Pipelines: Yes, Chap. 18 § 18.4 (e) (1) (2) (3) (4)
Other Facilities: No, Chap. 251</t>
  </si>
  <si>
    <t xml:space="preserve">No
Pipelines: No, Chap. 18
Other Facilities: No, Chap. 251
</t>
  </si>
  <si>
    <t>Yes
Pipelines: Yes, Chap. 18 § 18.3 (a)
Other Facilities: No, Chap. 251 § 251.151 (a)</t>
  </si>
  <si>
    <t>Yes
Pipelines: Yes, Chap. 18 § 18.4 (h)
Other Facilities: Yes,  Chap.251 § 251.159 (a) (b)</t>
  </si>
  <si>
    <t>Yes
Pipelines: Yes, Chap. 18 § 18.4 (h)
Other Facilities: No, Chap. 251</t>
  </si>
  <si>
    <t xml:space="preserve">Yes
Pipelines: Yes  (Limited to certain specific activities), Chap. 18 § 18.1 (d) (e)
Other Facilities: Yes, Chap. 251 §  251.002 (2) (5), 251.003, 251.004, 251.107 (a), 251.155 (a), 251.156
</t>
  </si>
  <si>
    <t>Pipelines: Chap. 18
Texas Administrative Code Rule § 18.1 –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
Other Facilities: Chap. 251
Texas Utilities Code § 251.002.  In this chapter: …
2)  "Class B underground facility" means an underground facility that is used to produce, store, convey, transmit, or distribute:
     (A)  water;
     (B)  slurry;  or
     (C)  sewage.
(5)  "Excavate" means to use … to remove or otherwise disturb soil to a depth of 16 or more inches. 
Sec.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Sec. 251.107.  DUTY TO PARTICIPATE IN NOTIFICATION CENTER.  (a)  Each operator of a Class A underground facility, including a political subdivision of this state, shall participate in a notification center as a condition of doing business in this state.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t>
  </si>
  <si>
    <t xml:space="preserve">No
Pipelines: No, Chap. 18
Other Facilities:No,  Chap. 251
</t>
  </si>
  <si>
    <t xml:space="preserve">Pipelines: Not Addressed, Chap. 18
Other Facilities: Not Addressed, Chap. 251
</t>
  </si>
  <si>
    <t xml:space="preserve">Yes
Pipelines: Yes, Chap. 18 § 18.3 (b), 18.5 (a) (1) (2)
Other Facilities: Yes, Chap. 251 § 251.157 (d) 
</t>
  </si>
  <si>
    <t>Pipelines: Not Addressed, Chap. 18
Other Facilities: Not Addressed Chap. 251</t>
  </si>
  <si>
    <t xml:space="preserve">Yes
Pipelines: Yes, Chap. 18 § 18.2 (17), 18.5 (a) (1)
Other Facilities: Chap. 251 § 251.157 (a)
</t>
  </si>
  <si>
    <t>Yes
Pipelines: No, Chap. 18 (However, pipeline operators must also comply with Chap. 251)
Other Facilities: Yes, Chap. 251 § 251.107 (b) (1)(2) (3)</t>
  </si>
  <si>
    <t xml:space="preserve">Pipelines: Chap. 18
    Not Addressed
Other Facilities: Chap. 251
    Texas Utilities Code § 251.107. -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</si>
  <si>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Yes
Pipelines: No, Chap. 18 (however, pipeline operators must also comply with Chap. 251)
Other Facilities: Yes, Chap. 251 § 251.107 (b) (1) (2) (3)</t>
  </si>
  <si>
    <t>No
Pipelines: No, Chap. 18 (Although implied to some degree thru Chap. 8 by adoption of 49 CFR 192 &amp; 195)
Other Facilities: No, Chap. 251</t>
  </si>
  <si>
    <t>Pipelines: Chap. 18
    Not Addressed
Other Facilities: Chap. 251
    Not Addressed</t>
  </si>
  <si>
    <t>No
Pipelines: No, Chap. 18 
Other Facilities: No, Chap. 251</t>
  </si>
  <si>
    <t xml:space="preserve">Yes
Pipelines: Yes, Chap. 18 (Pipeline operators must also comply with Chap. 251)
Other Facilities: Yes, Chap. 251 § 251.107 (a) 
</t>
  </si>
  <si>
    <t>Yes
Pipelines: No, Chap. 18
Other Facilities: Yes, Chap. 251 § 251.002 (2), 251.003, 251.107 (a)</t>
  </si>
  <si>
    <t xml:space="preserve">Pipelines: Chap. 18
    Not Addressed
Other Facilities: Chap. 251
    Texas Utilities Code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t>
  </si>
  <si>
    <t>Yes
Pipelines: No, Chap. 18
Other Facilities: Yes, Chap. 251 § 251.055</t>
  </si>
  <si>
    <t>Pipelines: Chap. 18
    Not Addressed
Other Facilities: Chap. 251
    Texas Utilities Code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</si>
  <si>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Yes
Pipelines: Yes, Chap. 18 (Enforcement by TX RRC on pipeline operators and excavators damaging pipelines)
Other Facilities: Yes, Chap. 251 § 251.060 (9-11), 251.201</t>
  </si>
  <si>
    <t xml:space="preserve">Pipelines: Chap. 18
    TX RRC adopts and enforces safety standards and best practices for pipeline damage prevention related activities.
    § 18.12: (c) Commission authority. The establishment of these penalty guidelines shall in no way limit the Commission's authority and discretion to cite violations and assess administrative penalties. The typical penalties listed in this section are for the most common violations cited; however, this is neither an exclusive nor an exhaustive list of violations that the Commission may cite. The Commission retains full authority and discretion to cite violations of Texas Health and Safety Code, §756.126; Texas Natural Resources Code, §117.012; and Texas Utilities Code, §121.201, and the provisions of a rule or standard adopted or an order issued under those statutes and to assess administrative penalties in any amount up to the statutory maximum when warranted by the facts in any case, regardless of inclusion in or omission from this section.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Sec. 251.201:...(e)  Venue for a proceeding to collect a civil penalty under this section is in the county in which: (1)  all or part of the alleged violation occurred;  (2)  the defendant has its principal place of business in this state;  or  (3)  the defendant resides, if in this state.  (f)  The appropriate county attorney or criminal district attorney shall bring the action to recover the civil penalty. (g)  This section does not apply to a residential property owner excavating on the property owner's own residential lot.
</t>
  </si>
  <si>
    <t>Yes
Pipelines: Yes, Chap. 18 § 18.12
Other Facilities: Yes, Chap. 251 § 251.201 (a-c)</t>
  </si>
  <si>
    <t xml:space="preserve">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 756.126; Texas Natural Resources Code, §117.012; Texas Utilities Code, §121.201; or the provisions of a rule or standard adopted or an order issued under any of these statutes, as they pertain to underground pipeline damage prevention.
Other Facilities: Chap. 251
    Texas Utilities Code Section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t>
  </si>
  <si>
    <t>Yes
Pipelines: Yes, Chap. 18 § 18.12
Other Facilities: No, Chap. 251</t>
  </si>
  <si>
    <t>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Other Facilities: Chap. 251
    Not Addressed</t>
  </si>
  <si>
    <t>Pipelines: Chap. 18
    Not Addressed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t>
  </si>
  <si>
    <t>Pipelines: Chap 18
    TX RRC adopts and enforces safety standards and best practices for pipeline damage prevention related activities.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(c)  The establishment of these penalty guidelines shall in no way limit the Commission's authority and discretion to cite violations and assess administrative penalties. 
Other Facilities: Chap. 251
    Texas Utilities Code § 251.060. (11) refer the recommended penalty to the attorney general, who shall institute a suit in a court of competent jurisdiction to recover the penalty 
    § 251.060.  (f)  The appropriate county attorney or criminal district attorney shall bring the action to recover the civil penalty.</t>
  </si>
  <si>
    <t xml:space="preserve">Yes
Pipelines: Yes, Chap. 18 § 18.11, Review of Operator and Excavator submitted pipeline damage reports
Other Facilities: No, Chap. 251
</t>
  </si>
  <si>
    <t xml:space="preserve">Yes
Pipelines: Yes, Chap. 18 § 18.11 (a)
Other Facilities: No, Chap. 251
</t>
  </si>
  <si>
    <t xml:space="preserve">Yes
Pipelines: Yes, Chap. 18 § 18.11 (b)
Other Facilities: No, Chap. 251
</t>
  </si>
  <si>
    <t>Yes 
Pipelines: Yes, Chap. 18 § 18.11 (Both gas &amp; liquid pipeline operators to TX RRC)
Other Facilities: No, Chap. 251</t>
  </si>
  <si>
    <t xml:space="preserve">Pipelines: Chap. 18
    Texas Administrative Code Rule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Other Facilities: Chap. 251
    Texas Utilities Code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t>
  </si>
  <si>
    <t>The Alabama Damage Prevention Alliance is completing a draft of legislation to be used to levy support for improved damage prevention regulations during 2013 and to be introduced for the 2014 legislative session.</t>
  </si>
  <si>
    <t xml:space="preserve">Anchorage Municipal Code §§ 26.90.10 to 26.90.50 provide additional excavation and operator requirements for excavation within that jurisdiction.  </t>
  </si>
  <si>
    <t xml:space="preserve">    1. Generally, the operator is not required to contact the excavator directly.  There is, however, one exception:  "When the excavation is proposed within 10 feet of a high priority subsurface installation, the operator of the high priority subsurface installation shall notify the excavator of the existence of the high priority subsurface installation prior to the legal excavation start date and time, as such date and time are authorized pursuant to paragraph (1) of subdivision (a) of Section 4216.2. The excavator and operator or its representative shall conduct an onsite meeting at a mutually-agreed-on time to determine actions or activities required to verify the location of the high priority subsurface installations prior to start time."   
    2.  "Operators of high priority subsurface installations shall maintain and preserve all plans and records for its sub-surface installations."</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</si>
  <si>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 (See Notes.)</t>
  </si>
  <si>
    <t xml:space="preserve">The question regarding whether the Law Includes Specific Language For Operators To Locate Sewer Laterals could possibly change, depending on an interpretation of llinois Compiled Statutes, §220.50.2.2 (a), which defines underground utility facilities to include wires, ducts, fiber optic cable, conduits, pipes, sewers, and cables and their connected appurtenances installed beneath the surface of the ground.  §220.50.2.2  addresses the location of sewers in quite a bit of detail, and if the definition noted above applies appurtenances to facilities other than cables, and if sewer laterals are deemed appurtenances, then the question could be answered in the affirmative.
</t>
  </si>
  <si>
    <t>No (See Notes)</t>
  </si>
  <si>
    <t>As of 10/22/12 Michigan had bills introduced in the State Senate (SB 1083, SB 1084) to revise PA 53, Protection of Underground Facilities. SB 1083 can be found at: http://legislature.mi.gov/doc.aspx?2012-SB-1083.  The bills would incorporate the Michigan Best Practices that have been in place for several years.  The Best Practices address many of the items that are not currently covered in PA 53. 
    There is a related section of the Michigan Department of Licensing and Regulatory Affairs, Construction Safety Standards.   To wit: R 408.40931 Locating utility lines.  
    (Reference: http://www.michigan.gov/documents/CIS_WSH_part_9_47126_7.pdf)</t>
  </si>
  <si>
    <t xml:space="preserve">    (1)  South Dakota Admin. Rules, § 20:25:03 - Declaratory Ruling:   The One-Call Notification Board has filed a declaratory ruling with the Legislative Research Council. The ruling provides guidance as to when an excavator may begin digging after the excavator has provided notice according to ARSD 20:25:03:07 and SDCL 49-7A-5. One-Call Notification Board Declaratory Ruling dated December 12, 2000.
    (2)  Attorney's General opinion from August 11, 2008 interprets the language of the statute to require operators to locate sewer laterals. Excavator is strictly liable for damage if timely and accurately located. (See ref: http://atg.sd.gov/TheOffice/OfficialOpinions/OpinionView/tabid/262/itemID/2144/moduleID/591/Default.aspx).</t>
  </si>
  <si>
    <t>California Codes, Government Code Section 4216 - 4216.9 (http://www.leginfo.ca.gov/cgi-bin/displaycode?section=gov&amp;group=04001-05000&amp;file=4216-4216.9)</t>
  </si>
  <si>
    <t>California  Public Utilities Code, Section 955-969, Natural Gas Pipeline Safety Act of 2011. (http://www.leginfo.ca.gov/cgi-bin/displaycode?section=puc&amp;group=00001-01000&amp;file=955-970)</t>
  </si>
  <si>
    <t>Colorado Revised Statute § 9-1.5-101 to -107 (http://www.uncc.org/c/document_library/get_file?uuid=f4aab8c7-d2d9-481c-a5ed-27e897d312da&amp;groupId=18)</t>
  </si>
  <si>
    <t xml:space="preserve">www.co811.org 
or 
www.uncc.org
</t>
  </si>
  <si>
    <t>(1) Outside of Chicago: JULIE -- www.illinois1call.com;
(2) Chicago: Digger -- Chicago Utility Alert Network -- http://www.cityofchicago.org/city/en/depts/cdot/supp_info/digger--chicago_utilityalertnetwork.html.</t>
  </si>
  <si>
    <t>Iowa Code Title XI, Subtitle 5, Chapter 480 - Underground Facilities Information, §§ 480.1 to 480.9  (http://search.legis.state.ia.us/NXT/gateway.dll/ic/1/13/15350/16843/17171?f=templates&amp;fn=default.htm)</t>
  </si>
  <si>
    <t>Kan. Stat. Ann. §§ 66-1801 to -1816 Underground Utility Damage Prevention Act (http://www.kslegislature.org/li_2012/b2011_12/statute/066_000_0000_chapter/066_018_0000_article/)</t>
  </si>
  <si>
    <t>Nebraska Revised Statutes §§ 76-2301 to 76-2330 - One-Call Notification System Act  (http://uniweb.legislature.ne.gov/laws/browse-chapters.php?chapter=76).  
Also § 28-519, Criminal Penalties. (http://www.ne1call.com/laws-ordinances/)</t>
  </si>
  <si>
    <t xml:space="preserve">New Mexico Statutes §§ 62-14-1 to 62-14-10, Excavation Damage to Pipelines and Underground Utility Lines (http://www.nmonecall.org/law_main.php)
</t>
  </si>
  <si>
    <t>North Dakota Century Code §§ 49-23-01 to -07, One Call Excavation Notice System (http://www.legis.nd.gov/cencode/t49c23.pdf?20130305140147)</t>
  </si>
  <si>
    <t>Utah Code §§ 54-8a-2 to -13 Damage to Underground Utility Facilities (http://http://le.utah.gov/UtahCode/section.jsp?code=54-8a)</t>
  </si>
  <si>
    <t>Virginia Administrative Code, Agency 5 – State Corporation Commission, Chapter 309, Sections 10 – 200, Rules for Enforcement of the Underground Utility Damage Prevention Act
(http://lis.virginia.gov/000/reg/TOC20005.HTM#C0309)</t>
  </si>
  <si>
    <t>Wyoming State Law, Title 37, Chapter 12, Article 3,  §§ 37-12-301 to 37-12-306, Damage To Underground Public Utility Facilities (http://legisweb.state.wy.us/statutes/statutes.aspx?file=titles/Title37/T37CH12AR3.htm)</t>
  </si>
  <si>
    <t>AK Statute Sec. 42.30.410 (c) -  ...The operator shall use stakes, paint, or other clearly identifiable material to show the field location of the underground facility. The marker used to designate the approximate location of an underground facility must follow the current colorcode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</si>
  <si>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California Code  4216 (h)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A local agency which is required to provide the services described in Section 4216.3 may charge a fee in an amount sufficient to cover the cost of providing that service.
</t>
  </si>
  <si>
    <t xml:space="preserve">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(A) "Underground facility" means any line, system, and appurtenance or facility that is: (i) Located beneath the ground surface or beneath structures, streets, roads, alleys, sidewalks, or other public rights-of-way; and (ii) Used for producing, storing, conveying, transmitting, or distributing communications, data, electricity, gas, heat, water, steam, chemicals, television or radio transmissions or signals, or sewage.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t>
  </si>
  <si>
    <t xml:space="preserve">Arkansas Code Annotated, Title 14, Subtitle 16, Chapter 271: Underground Facilities Damage Prevention Act Sections 14-271-01 to -115. (http://www.arkonecall.com/media/state_law.pdf). </t>
  </si>
  <si>
    <t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t>
  </si>
  <si>
    <t>Yes.   Not addressed in law or administrative regulations, but special requirments for trenchless excavation FOR INSTALLATION OF GAS PIPELINES ONLY provided in MNOPS Alert Notice – MNOPS AL–01-2010, to Natural Gas Pipeline Operators.</t>
  </si>
  <si>
    <t xml:space="preserve">New York Law GBS.36 § 765.1.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
</t>
  </si>
  <si>
    <t xml:space="preserve">NYCRR 16 Rules and Regulations of the Public Service Commission (http://www3.dps.ny.gov/N/nycrr16.nsf/Parts/6E423DA6B51F8E0E85256FC80073C32B?OpenDocument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</si>
</sst>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mm/dd/yy;@"/>
  </numFmts>
  <fonts count="26" x14ac:knownFonts="1">
    <font>
      <sz val="10"/>
      <name val="Arial"/>
    </font>
    <font>
      <sz val="10"/>
      <name val="Arial"/>
      <family val="2"/>
    </font>
    <font>
      <sz val="8"/>
      <name val="Arial"/>
      <family val="2"/>
    </font>
    <font>
      <b/>
      <sz val="10"/>
      <name val="Arial"/>
      <family val="2"/>
    </font>
    <font>
      <u/>
      <sz val="10"/>
      <color indexed="12"/>
      <name val="Arial"/>
      <family val="2"/>
    </font>
    <font>
      <sz val="8"/>
      <color indexed="81"/>
      <name val="Tahoma"/>
      <family val="2"/>
    </font>
    <font>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sz val="8"/>
      <color indexed="8"/>
      <name val="Arial"/>
      <family val="2"/>
    </font>
    <font>
      <u/>
      <sz val="8"/>
      <color indexed="12"/>
      <name val="Arial"/>
      <family val="2"/>
    </font>
    <font>
      <b/>
      <sz val="8"/>
      <color indexed="10"/>
      <name val="Arial"/>
      <family val="2"/>
    </font>
    <font>
      <b/>
      <sz val="18"/>
      <name val="Times New Roman"/>
      <family val="1"/>
    </font>
    <font>
      <sz val="14"/>
      <color indexed="8"/>
      <name val="Arial"/>
      <family val="2"/>
    </font>
    <font>
      <sz val="14"/>
      <name val="Arial"/>
      <family val="2"/>
    </font>
    <font>
      <u/>
      <sz val="10"/>
      <name val="Arial"/>
      <family val="2"/>
    </font>
    <font>
      <u/>
      <sz val="8"/>
      <color indexed="81"/>
      <name val="Tahoma"/>
      <family val="2"/>
    </font>
    <font>
      <b/>
      <u/>
      <sz val="12"/>
      <name val="Arial"/>
      <family val="2"/>
    </font>
    <font>
      <b/>
      <sz val="10"/>
      <name val="Arial"/>
      <family val="2"/>
    </font>
    <font>
      <u/>
      <sz val="8"/>
      <color indexed="12"/>
      <name val="Arial"/>
      <family val="2"/>
    </font>
    <font>
      <u/>
      <sz val="8"/>
      <color indexed="8"/>
      <name val="Arial"/>
      <family val="2"/>
    </font>
    <font>
      <sz val="8"/>
      <name val="Arial"/>
      <family val="2"/>
    </font>
  </fonts>
  <fills count="1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44">
    <xf numFmtId="0" fontId="0" fillId="0" borderId="0" xfId="0"/>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6" fillId="0" borderId="0" xfId="0" applyFont="1" applyFill="1" applyAlignment="1" applyProtection="1">
      <alignment horizontal="center" vertical="center"/>
    </xf>
    <xf numFmtId="0" fontId="6" fillId="0" borderId="0" xfId="0" applyFont="1" applyAlignment="1" applyProtection="1">
      <alignment horizontal="center" vertical="center"/>
    </xf>
    <xf numFmtId="0" fontId="3" fillId="3"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4" borderId="6"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4" xfId="0" applyFont="1" applyFill="1" applyBorder="1" applyAlignment="1" applyProtection="1">
      <alignment horizontal="left" vertical="center"/>
    </xf>
    <xf numFmtId="0" fontId="2" fillId="5" borderId="7" xfId="0" applyFont="1" applyFill="1" applyBorder="1" applyAlignment="1" applyProtection="1">
      <alignment horizontal="center" vertical="center"/>
    </xf>
    <xf numFmtId="164" fontId="2" fillId="5" borderId="7" xfId="0" applyNumberFormat="1" applyFont="1" applyFill="1" applyBorder="1" applyAlignment="1" applyProtection="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7"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2" fillId="4" borderId="13" xfId="1"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7" borderId="14" xfId="0" applyFont="1" applyFill="1" applyBorder="1" applyAlignment="1" applyProtection="1">
      <alignment horizontal="center" vertical="center" wrapText="1"/>
    </xf>
    <xf numFmtId="164" fontId="12" fillId="7" borderId="15" xfId="0" applyNumberFormat="1" applyFont="1" applyFill="1" applyBorder="1" applyAlignment="1" applyProtection="1">
      <alignment horizontal="center" vertical="center" wrapText="1"/>
    </xf>
    <xf numFmtId="0" fontId="12" fillId="8" borderId="14" xfId="0" applyFont="1" applyFill="1" applyBorder="1" applyAlignment="1" applyProtection="1">
      <alignment horizontal="center" vertical="center" wrapText="1"/>
    </xf>
    <xf numFmtId="0" fontId="12" fillId="0" borderId="0" xfId="0" applyFont="1" applyAlignment="1">
      <alignment horizontal="center" vertical="center" wrapText="1"/>
    </xf>
    <xf numFmtId="0" fontId="12" fillId="3" borderId="10"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164" fontId="12" fillId="7" borderId="12" xfId="0" applyNumberFormat="1" applyFont="1" applyFill="1" applyBorder="1" applyAlignment="1" applyProtection="1">
      <alignment horizontal="center" vertical="center" wrapText="1"/>
    </xf>
    <xf numFmtId="0" fontId="12" fillId="8" borderId="13"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164" fontId="2" fillId="7" borderId="18" xfId="0" applyNumberFormat="1" applyFont="1" applyFill="1" applyBorder="1" applyAlignment="1" applyProtection="1">
      <alignment horizontal="center" vertical="center" wrapText="1"/>
    </xf>
    <xf numFmtId="0" fontId="2" fillId="8" borderId="1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protection locked="0"/>
    </xf>
    <xf numFmtId="164" fontId="2" fillId="6"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6" borderId="7" xfId="0" applyNumberFormat="1" applyFont="1" applyFill="1" applyBorder="1" applyAlignment="1" applyProtection="1">
      <alignment horizontal="center" vertical="center" wrapText="1"/>
      <protection locked="0"/>
    </xf>
    <xf numFmtId="14" fontId="2" fillId="6" borderId="7" xfId="0" applyNumberFormat="1" applyFont="1" applyFill="1" applyBorder="1" applyAlignment="1" applyProtection="1">
      <alignment horizontal="center" vertical="center" wrapText="1"/>
      <protection locked="0"/>
    </xf>
    <xf numFmtId="0" fontId="12" fillId="10" borderId="7"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7" xfId="0" applyFont="1" applyFill="1" applyBorder="1" applyAlignment="1">
      <alignment horizontal="center" vertical="center"/>
    </xf>
    <xf numFmtId="0" fontId="3" fillId="0" borderId="0" xfId="0" applyFont="1" applyAlignment="1" applyProtection="1">
      <alignment horizontal="center" vertical="center"/>
    </xf>
    <xf numFmtId="0" fontId="2" fillId="11" borderId="7" xfId="0" applyFont="1" applyFill="1" applyBorder="1" applyAlignment="1" applyProtection="1">
      <alignment horizontal="center" vertical="center" wrapText="1"/>
      <protection locked="0"/>
    </xf>
    <xf numFmtId="0" fontId="14" fillId="3" borderId="19"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4" fillId="4" borderId="19" xfId="1" applyFont="1" applyFill="1" applyBorder="1" applyAlignment="1" applyProtection="1">
      <alignment horizontal="center" vertical="center" wrapText="1"/>
    </xf>
    <xf numFmtId="0" fontId="14" fillId="4" borderId="18" xfId="1" applyFont="1" applyFill="1" applyBorder="1" applyAlignment="1" applyProtection="1">
      <alignment horizontal="center" vertical="center" wrapText="1"/>
    </xf>
    <xf numFmtId="0" fontId="14" fillId="0" borderId="7" xfId="1" applyFont="1" applyFill="1" applyBorder="1" applyAlignment="1" applyProtection="1">
      <alignment horizontal="center" vertical="center" wrapText="1"/>
      <protection locked="0"/>
    </xf>
    <xf numFmtId="0" fontId="14" fillId="6" borderId="7" xfId="1" applyFont="1" applyFill="1" applyBorder="1" applyAlignment="1" applyProtection="1">
      <alignment horizontal="center" vertical="center" wrapText="1"/>
      <protection locked="0"/>
    </xf>
    <xf numFmtId="0" fontId="2" fillId="9" borderId="7" xfId="0"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protection locked="0"/>
    </xf>
    <xf numFmtId="0" fontId="8" fillId="0" borderId="16" xfId="0" applyFont="1" applyFill="1" applyBorder="1" applyAlignment="1">
      <alignment horizontal="center" vertical="center"/>
    </xf>
    <xf numFmtId="164" fontId="12" fillId="7" borderId="3" xfId="0" applyNumberFormat="1" applyFont="1" applyFill="1" applyBorder="1" applyAlignment="1" applyProtection="1">
      <alignment horizontal="center" vertical="center" wrapText="1"/>
    </xf>
    <xf numFmtId="164" fontId="2" fillId="7" borderId="21" xfId="0" applyNumberFormat="1" applyFont="1" applyFill="1" applyBorder="1" applyAlignment="1" applyProtection="1">
      <alignment horizontal="center" vertical="center" wrapText="1"/>
    </xf>
    <xf numFmtId="14" fontId="2" fillId="0" borderId="7" xfId="0" applyNumberFormat="1" applyFont="1" applyFill="1" applyBorder="1" applyAlignment="1" applyProtection="1">
      <alignment horizontal="center" vertical="center"/>
      <protection locked="0"/>
    </xf>
    <xf numFmtId="0" fontId="12" fillId="8" borderId="15" xfId="0" applyFont="1" applyFill="1" applyBorder="1" applyAlignment="1" applyProtection="1">
      <alignment horizontal="center" vertical="center" wrapText="1"/>
      <protection locked="0"/>
    </xf>
    <xf numFmtId="0" fontId="12" fillId="8" borderId="12" xfId="0" applyFont="1" applyFill="1" applyBorder="1" applyAlignment="1" applyProtection="1">
      <alignment horizontal="center" vertical="center" wrapText="1"/>
      <protection locked="0"/>
    </xf>
    <xf numFmtId="0" fontId="2" fillId="8" borderId="18" xfId="0" applyFont="1" applyFill="1" applyBorder="1" applyAlignment="1" applyProtection="1">
      <alignment horizontal="center" vertical="center" wrapText="1"/>
      <protection locked="0"/>
    </xf>
    <xf numFmtId="0" fontId="14" fillId="0" borderId="22" xfId="1"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8" fillId="0" borderId="0" xfId="0" applyFont="1"/>
    <xf numFmtId="0" fontId="16" fillId="11" borderId="0" xfId="0" applyFont="1" applyFill="1" applyAlignment="1">
      <alignment horizontal="center"/>
    </xf>
    <xf numFmtId="0" fontId="0" fillId="11" borderId="0" xfId="0" applyFill="1"/>
    <xf numFmtId="0" fontId="17" fillId="11" borderId="0" xfId="0" applyFont="1" applyFill="1" applyAlignment="1">
      <alignment horizontal="justify"/>
    </xf>
    <xf numFmtId="0" fontId="18" fillId="11" borderId="0" xfId="0" applyFont="1" applyFill="1" applyAlignment="1">
      <alignment wrapText="1"/>
    </xf>
    <xf numFmtId="0" fontId="18" fillId="11" borderId="0" xfId="0" applyFont="1" applyFill="1"/>
    <xf numFmtId="0" fontId="12" fillId="4" borderId="0" xfId="1" applyFont="1" applyFill="1" applyBorder="1" applyAlignment="1" applyProtection="1">
      <alignment horizontal="center" vertical="center" wrapText="1"/>
    </xf>
    <xf numFmtId="0" fontId="14" fillId="4" borderId="20" xfId="1"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2" fillId="12" borderId="0" xfId="0" applyFont="1" applyFill="1" applyAlignment="1">
      <alignment horizontal="center" vertical="center"/>
    </xf>
    <xf numFmtId="0" fontId="12" fillId="3" borderId="3" xfId="0" applyFont="1" applyFill="1" applyBorder="1" applyAlignment="1" applyProtection="1">
      <alignment horizontal="center" vertical="center" wrapText="1"/>
    </xf>
    <xf numFmtId="0" fontId="3" fillId="3" borderId="23" xfId="0" applyFont="1" applyFill="1" applyBorder="1" applyAlignment="1" applyProtection="1">
      <alignment horizontal="left" vertical="center" wrapText="1"/>
      <protection locked="0"/>
    </xf>
    <xf numFmtId="0" fontId="12" fillId="3" borderId="24"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5"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protection locked="0"/>
    </xf>
    <xf numFmtId="0" fontId="3" fillId="4" borderId="2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1" fillId="0" borderId="0" xfId="0" applyFont="1" applyAlignment="1">
      <alignment horizontal="center" vertical="center"/>
    </xf>
    <xf numFmtId="0" fontId="4" fillId="3" borderId="19" xfId="1" applyFill="1" applyBorder="1" applyAlignment="1" applyProtection="1">
      <alignment horizontal="center" vertical="center" wrapText="1"/>
    </xf>
    <xf numFmtId="0" fontId="4" fillId="3" borderId="26" xfId="1" applyFill="1" applyBorder="1" applyAlignment="1" applyProtection="1">
      <alignment horizontal="center" vertical="center" wrapText="1"/>
    </xf>
    <xf numFmtId="0" fontId="4" fillId="2" borderId="18" xfId="1" applyFill="1" applyBorder="1" applyAlignment="1" applyProtection="1">
      <alignment horizontal="center" vertical="center" wrapText="1"/>
    </xf>
    <xf numFmtId="0" fontId="4" fillId="4" borderId="17" xfId="1" applyFill="1" applyBorder="1" applyAlignment="1" applyProtection="1">
      <alignment horizontal="center" vertical="center" wrapText="1"/>
    </xf>
    <xf numFmtId="0" fontId="4" fillId="4" borderId="19" xfId="1" applyFill="1" applyBorder="1" applyAlignment="1" applyProtection="1">
      <alignment horizontal="center" vertical="center" wrapText="1"/>
    </xf>
    <xf numFmtId="0" fontId="4" fillId="2" borderId="19" xfId="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6" fillId="3" borderId="4" xfId="0"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xf>
    <xf numFmtId="0" fontId="12" fillId="3" borderId="14"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xf>
    <xf numFmtId="0" fontId="12" fillId="3" borderId="0" xfId="1" applyFont="1" applyFill="1" applyBorder="1" applyAlignment="1" applyProtection="1">
      <alignment horizontal="center" vertical="center" wrapText="1"/>
    </xf>
    <xf numFmtId="0" fontId="4" fillId="3" borderId="21" xfId="1" applyFill="1" applyBorder="1" applyAlignment="1" applyProtection="1">
      <alignment horizontal="center" vertical="center" wrapText="1"/>
    </xf>
    <xf numFmtId="0" fontId="3" fillId="3" borderId="4"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12" fillId="3" borderId="3" xfId="1" applyFont="1" applyFill="1" applyBorder="1" applyAlignment="1" applyProtection="1">
      <alignment horizontal="center" vertical="center" wrapText="1"/>
    </xf>
    <xf numFmtId="0" fontId="12" fillId="7" borderId="11" xfId="1" applyFont="1" applyFill="1" applyBorder="1" applyAlignment="1" applyProtection="1">
      <alignment horizontal="center" vertical="center" wrapText="1"/>
    </xf>
    <xf numFmtId="0" fontId="3" fillId="3" borderId="25" xfId="0" applyFont="1" applyFill="1" applyBorder="1" applyAlignment="1">
      <alignment horizontal="left" vertical="center" wrapText="1"/>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4" fillId="4" borderId="20" xfId="1" applyFill="1" applyBorder="1" applyAlignment="1" applyProtection="1">
      <alignment horizontal="center" vertical="center" wrapText="1"/>
    </xf>
    <xf numFmtId="0" fontId="3" fillId="4" borderId="1" xfId="0" applyFont="1" applyFill="1" applyBorder="1" applyAlignment="1">
      <alignment horizontal="left" vertical="center" wrapText="1"/>
    </xf>
    <xf numFmtId="0" fontId="2" fillId="11" borderId="22" xfId="0" applyFont="1" applyFill="1" applyBorder="1" applyAlignment="1" applyProtection="1">
      <alignment horizontal="center" vertical="center" wrapText="1"/>
      <protection locked="0"/>
    </xf>
    <xf numFmtId="0" fontId="2" fillId="2" borderId="19" xfId="0" applyFont="1" applyFill="1" applyBorder="1" applyAlignment="1">
      <alignment horizontal="center" vertical="center" wrapText="1"/>
    </xf>
    <xf numFmtId="0" fontId="0" fillId="2" borderId="28" xfId="0" applyFill="1" applyBorder="1" applyAlignment="1"/>
    <xf numFmtId="0" fontId="3" fillId="4" borderId="23" xfId="0" applyFont="1" applyFill="1" applyBorder="1" applyAlignment="1">
      <alignment horizontal="left" vertical="center" wrapText="1"/>
    </xf>
    <xf numFmtId="0" fontId="22" fillId="2" borderId="25" xfId="0" applyFont="1" applyFill="1" applyBorder="1" applyAlignment="1">
      <alignment horizontal="center" vertical="center" textRotation="255"/>
    </xf>
    <xf numFmtId="0" fontId="22" fillId="0" borderId="25" xfId="0" applyFont="1" applyFill="1" applyBorder="1" applyAlignment="1">
      <alignment horizontal="center" vertical="center" textRotation="255"/>
    </xf>
    <xf numFmtId="0" fontId="3" fillId="2" borderId="4" xfId="0" applyFont="1" applyFill="1" applyBorder="1" applyAlignment="1" applyProtection="1">
      <alignment horizontal="left" vertical="center"/>
    </xf>
    <xf numFmtId="0" fontId="14" fillId="3" borderId="26"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4" fillId="2" borderId="17" xfId="1" applyFont="1" applyFill="1" applyBorder="1" applyAlignment="1" applyProtection="1">
      <alignment horizontal="center" vertical="center" wrapText="1"/>
    </xf>
    <xf numFmtId="0" fontId="12" fillId="4" borderId="12" xfId="1" applyFont="1" applyFill="1" applyBorder="1" applyAlignment="1" applyProtection="1">
      <alignment horizontal="center" vertical="center" wrapText="1"/>
    </xf>
    <xf numFmtId="0" fontId="0" fillId="2" borderId="25" xfId="0" applyFill="1" applyBorder="1" applyAlignment="1"/>
    <xf numFmtId="0" fontId="12" fillId="2" borderId="16"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4" fillId="2" borderId="26" xfId="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2" fillId="11" borderId="7" xfId="0" applyNumberFormat="1" applyFont="1" applyFill="1" applyBorder="1" applyAlignment="1" applyProtection="1">
      <alignment horizontal="center" vertical="center" wrapText="1"/>
      <protection locked="0"/>
    </xf>
    <xf numFmtId="0" fontId="2" fillId="11" borderId="7" xfId="0" applyFont="1" applyFill="1" applyBorder="1" applyAlignment="1" applyProtection="1">
      <alignment horizontal="center" vertical="center"/>
    </xf>
    <xf numFmtId="0" fontId="2" fillId="6" borderId="0" xfId="0" applyFont="1" applyFill="1" applyAlignment="1">
      <alignment horizontal="center" vertical="center" wrapText="1"/>
    </xf>
    <xf numFmtId="0" fontId="2" fillId="11" borderId="0" xfId="0" applyFont="1" applyFill="1" applyAlignment="1">
      <alignment horizontal="center" vertical="center" wrapText="1"/>
    </xf>
    <xf numFmtId="0" fontId="14" fillId="11" borderId="7" xfId="1" applyFont="1" applyFill="1" applyBorder="1" applyAlignment="1" applyProtection="1">
      <alignment horizontal="center" vertical="center" wrapText="1"/>
      <protection locked="0"/>
    </xf>
    <xf numFmtId="164" fontId="2" fillId="11" borderId="7" xfId="0" applyNumberFormat="1" applyFont="1" applyFill="1" applyBorder="1" applyAlignment="1" applyProtection="1">
      <alignment horizontal="center" vertical="center" wrapText="1"/>
      <protection locked="0"/>
    </xf>
    <xf numFmtId="0" fontId="2" fillId="11" borderId="7" xfId="1"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xf>
    <xf numFmtId="0" fontId="2" fillId="11" borderId="7" xfId="0" applyFont="1" applyFill="1" applyBorder="1" applyAlignment="1" applyProtection="1">
      <alignment horizontal="center" vertical="center" wrapText="1"/>
    </xf>
    <xf numFmtId="0" fontId="2" fillId="11" borderId="7" xfId="0" applyFont="1" applyFill="1" applyBorder="1" applyAlignment="1" applyProtection="1">
      <alignment horizontal="center" vertical="center"/>
      <protection locked="0"/>
    </xf>
    <xf numFmtId="164" fontId="2" fillId="11" borderId="7" xfId="0" applyNumberFormat="1"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wrapText="1"/>
      <protection locked="0"/>
    </xf>
    <xf numFmtId="0" fontId="2" fillId="6" borderId="7" xfId="0" applyFont="1" applyFill="1" applyBorder="1" applyAlignment="1">
      <alignment horizontal="center" vertical="center" wrapText="1"/>
    </xf>
    <xf numFmtId="0" fontId="2" fillId="0" borderId="0" xfId="0" applyNumberFormat="1" applyFont="1" applyAlignment="1">
      <alignment horizontal="center" vertical="center"/>
    </xf>
    <xf numFmtId="0" fontId="1" fillId="0" borderId="0" xfId="0" applyFont="1" applyAlignment="1" applyProtection="1">
      <alignment horizontal="center" vertical="center"/>
    </xf>
    <xf numFmtId="164" fontId="1" fillId="0" borderId="0" xfId="0" applyNumberFormat="1" applyFont="1" applyAlignment="1" applyProtection="1">
      <alignment horizontal="center" vertical="center"/>
    </xf>
    <xf numFmtId="0" fontId="2" fillId="0" borderId="0" xfId="0" applyFont="1" applyAlignment="1" applyProtection="1">
      <alignment horizontal="center" vertical="center"/>
      <protection locked="0"/>
    </xf>
    <xf numFmtId="164" fontId="14" fillId="6" borderId="7" xfId="1" applyNumberFormat="1" applyFont="1" applyFill="1" applyBorder="1" applyAlignment="1" applyProtection="1">
      <alignment horizontal="center" vertical="center" wrapText="1"/>
      <protection locked="0"/>
    </xf>
    <xf numFmtId="164" fontId="14" fillId="11" borderId="7" xfId="1" applyNumberFormat="1" applyFont="1" applyFill="1" applyBorder="1" applyAlignment="1" applyProtection="1">
      <alignment horizontal="center" vertical="center" wrapText="1"/>
      <protection locked="0"/>
    </xf>
    <xf numFmtId="0" fontId="14" fillId="0" borderId="0" xfId="1" applyFont="1" applyAlignment="1" applyProtection="1">
      <alignment vertical="center" wrapText="1"/>
    </xf>
    <xf numFmtId="164" fontId="14" fillId="11" borderId="11" xfId="1" applyNumberFormat="1" applyFont="1" applyFill="1" applyBorder="1" applyAlignment="1" applyProtection="1">
      <alignment horizontal="center" vertical="center" wrapText="1"/>
      <protection locked="0"/>
    </xf>
    <xf numFmtId="164" fontId="14" fillId="0" borderId="11" xfId="1" applyNumberFormat="1" applyFont="1" applyFill="1" applyBorder="1" applyAlignment="1" applyProtection="1">
      <alignment horizontal="center" vertical="center" wrapText="1"/>
      <protection locked="0"/>
    </xf>
    <xf numFmtId="164" fontId="23" fillId="11" borderId="7" xfId="1" applyNumberFormat="1" applyFont="1" applyFill="1" applyBorder="1" applyAlignment="1" applyProtection="1">
      <alignment horizontal="center" vertical="center" wrapText="1"/>
      <protection locked="0"/>
    </xf>
    <xf numFmtId="164" fontId="23" fillId="6" borderId="7" xfId="1" applyNumberFormat="1" applyFont="1" applyFill="1" applyBorder="1" applyAlignment="1" applyProtection="1">
      <alignment horizontal="center" vertical="center" wrapText="1"/>
      <protection locked="0"/>
    </xf>
    <xf numFmtId="164" fontId="14" fillId="0" borderId="7" xfId="1" applyNumberFormat="1" applyFont="1" applyFill="1" applyBorder="1" applyAlignment="1" applyProtection="1">
      <alignment horizontal="center" vertical="center" wrapText="1"/>
      <protection locked="0"/>
    </xf>
    <xf numFmtId="0" fontId="23" fillId="0" borderId="7" xfId="1" applyNumberFormat="1" applyFont="1" applyFill="1" applyBorder="1" applyAlignment="1" applyProtection="1">
      <alignment horizontal="center" vertical="center" wrapText="1"/>
      <protection locked="0"/>
    </xf>
    <xf numFmtId="164" fontId="13" fillId="11" borderId="7" xfId="1" applyNumberFormat="1" applyFont="1" applyFill="1" applyBorder="1" applyAlignment="1" applyProtection="1">
      <alignment horizontal="center" vertical="center" wrapText="1"/>
      <protection locked="0"/>
    </xf>
    <xf numFmtId="164" fontId="24" fillId="6" borderId="7" xfId="1" applyNumberFormat="1" applyFont="1" applyFill="1" applyBorder="1" applyAlignment="1" applyProtection="1">
      <alignment horizontal="center" vertical="center" wrapText="1"/>
      <protection locked="0"/>
    </xf>
    <xf numFmtId="0" fontId="25" fillId="0" borderId="0" xfId="0" applyFont="1" applyAlignment="1">
      <alignment horizontal="center" vertical="center" wrapText="1"/>
    </xf>
    <xf numFmtId="0" fontId="18" fillId="0" borderId="0" xfId="0" applyFont="1" applyAlignment="1">
      <alignment wrapText="1"/>
    </xf>
    <xf numFmtId="0" fontId="17" fillId="0" borderId="0" xfId="0" applyFont="1" applyFill="1" applyAlignment="1">
      <alignment horizontal="justify"/>
    </xf>
    <xf numFmtId="0" fontId="0" fillId="0" borderId="0" xfId="0" applyFill="1"/>
    <xf numFmtId="0" fontId="18" fillId="0" borderId="0" xfId="0" applyFont="1" applyFill="1" applyAlignment="1">
      <alignment wrapText="1"/>
    </xf>
    <xf numFmtId="0" fontId="18" fillId="0" borderId="0" xfId="0" applyFont="1" applyFill="1"/>
    <xf numFmtId="0" fontId="2" fillId="0" borderId="0" xfId="0" applyFont="1" applyAlignment="1">
      <alignment vertical="center" wrapText="1"/>
    </xf>
    <xf numFmtId="0" fontId="2" fillId="0" borderId="0" xfId="1" applyFont="1" applyAlignment="1" applyProtection="1">
      <alignment horizontal="center" vertical="center" wrapText="1"/>
    </xf>
    <xf numFmtId="0" fontId="2" fillId="0" borderId="7" xfId="0" applyFont="1" applyBorder="1" applyAlignment="1">
      <alignment horizontal="center" vertical="center" wrapText="1"/>
    </xf>
    <xf numFmtId="0" fontId="4" fillId="6" borderId="7" xfId="1" applyFill="1" applyBorder="1" applyAlignment="1" applyProtection="1">
      <alignment horizontal="center" vertical="center" wrapText="1"/>
      <protection locked="0"/>
    </xf>
    <xf numFmtId="0" fontId="4" fillId="0" borderId="7" xfId="1" applyFill="1" applyBorder="1" applyAlignment="1" applyProtection="1">
      <alignment horizontal="center" vertical="center" wrapText="1"/>
      <protection locked="0"/>
    </xf>
    <xf numFmtId="0" fontId="4" fillId="11" borderId="7" xfId="1" applyFill="1" applyBorder="1" applyAlignment="1" applyProtection="1">
      <alignment horizontal="center" vertical="center" wrapText="1"/>
      <protection locked="0"/>
    </xf>
    <xf numFmtId="0" fontId="2" fillId="11" borderId="7" xfId="0" applyFont="1" applyFill="1" applyBorder="1" applyAlignment="1">
      <alignment horizontal="center" vertical="center" wrapText="1"/>
    </xf>
    <xf numFmtId="0" fontId="12" fillId="9" borderId="7"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11" borderId="7" xfId="0" applyFont="1" applyFill="1" applyBorder="1" applyAlignment="1" applyProtection="1">
      <alignment horizontal="left" vertical="center" wrapText="1"/>
      <protection locked="0"/>
    </xf>
    <xf numFmtId="0" fontId="2" fillId="11" borderId="22" xfId="0" applyFont="1" applyFill="1" applyBorder="1" applyAlignment="1" applyProtection="1">
      <alignment horizontal="left" vertical="center" wrapText="1"/>
      <protection locked="0"/>
    </xf>
    <xf numFmtId="0" fontId="2" fillId="6" borderId="7" xfId="0" applyFont="1" applyFill="1" applyBorder="1" applyAlignment="1" applyProtection="1">
      <alignment horizontal="left" vertical="center" wrapText="1"/>
      <protection locked="0"/>
    </xf>
    <xf numFmtId="0" fontId="4" fillId="6" borderId="7" xfId="1" applyFont="1" applyFill="1" applyBorder="1" applyAlignment="1" applyProtection="1">
      <alignment horizontal="center" vertical="center" wrapText="1"/>
      <protection locked="0"/>
    </xf>
    <xf numFmtId="0" fontId="2" fillId="6" borderId="7" xfId="1" applyFont="1" applyFill="1" applyBorder="1" applyAlignment="1" applyProtection="1">
      <alignment horizontal="left" vertical="center" wrapText="1"/>
      <protection locked="0"/>
    </xf>
    <xf numFmtId="0" fontId="4" fillId="0" borderId="0" xfId="1" applyAlignment="1" applyProtection="1">
      <alignment vertical="center" wrapText="1"/>
    </xf>
    <xf numFmtId="0" fontId="2" fillId="6" borderId="0" xfId="0" applyFont="1" applyFill="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vertical="center" wrapText="1"/>
    </xf>
    <xf numFmtId="0" fontId="2" fillId="6" borderId="7" xfId="0" applyFont="1" applyFill="1" applyBorder="1" applyAlignment="1">
      <alignment horizontal="left" vertical="center" wrapText="1"/>
    </xf>
    <xf numFmtId="164" fontId="4" fillId="6" borderId="7" xfId="1" applyNumberFormat="1" applyFill="1" applyBorder="1" applyAlignment="1" applyProtection="1">
      <alignment horizontal="center" vertical="center" wrapText="1"/>
      <protection locked="0"/>
    </xf>
    <xf numFmtId="0" fontId="2" fillId="11" borderId="7" xfId="0" applyFont="1" applyFill="1" applyBorder="1" applyAlignment="1">
      <alignment horizontal="left" vertical="center" wrapText="1"/>
    </xf>
    <xf numFmtId="0" fontId="2" fillId="11" borderId="7" xfId="0" applyNumberFormat="1" applyFont="1" applyFill="1" applyBorder="1" applyAlignment="1" applyProtection="1">
      <alignment horizontal="left" vertical="center" wrapText="1"/>
      <protection locked="0"/>
    </xf>
    <xf numFmtId="164" fontId="2" fillId="11" borderId="7" xfId="0" applyNumberFormat="1" applyFont="1" applyFill="1" applyBorder="1" applyAlignment="1" applyProtection="1">
      <alignment horizontal="left" vertical="center" wrapText="1"/>
      <protection locked="0"/>
    </xf>
    <xf numFmtId="0" fontId="2" fillId="11" borderId="0" xfId="0" applyFont="1" applyFill="1" applyAlignment="1">
      <alignment horizontal="left" vertical="center" wrapText="1"/>
    </xf>
    <xf numFmtId="0" fontId="14" fillId="6" borderId="7" xfId="1" applyFont="1" applyFill="1" applyBorder="1" applyAlignment="1" applyProtection="1">
      <alignment horizontal="left" vertical="center" wrapText="1"/>
      <protection locked="0"/>
    </xf>
    <xf numFmtId="0" fontId="14" fillId="11" borderId="7" xfId="1" applyFont="1" applyFill="1" applyBorder="1" applyAlignment="1" applyProtection="1">
      <alignment horizontal="left" vertical="center" wrapText="1"/>
      <protection locked="0"/>
    </xf>
    <xf numFmtId="0" fontId="14" fillId="0" borderId="0" xfId="1" applyFont="1" applyAlignment="1" applyProtection="1">
      <alignment horizontal="center" vertical="center" wrapText="1"/>
    </xf>
    <xf numFmtId="0" fontId="2" fillId="6" borderId="7" xfId="0" applyNumberFormat="1" applyFont="1" applyFill="1" applyBorder="1" applyAlignment="1" applyProtection="1">
      <alignment horizontal="left" vertical="center" wrapText="1"/>
      <protection locked="0"/>
    </xf>
    <xf numFmtId="0" fontId="14" fillId="0" borderId="0" xfId="1" applyFont="1" applyFill="1" applyAlignment="1" applyProtection="1">
      <alignment horizontal="center" vertical="center" wrapText="1"/>
    </xf>
    <xf numFmtId="0" fontId="2" fillId="6" borderId="29" xfId="0" applyFont="1" applyFill="1" applyBorder="1" applyAlignment="1" applyProtection="1">
      <alignment horizontal="left" vertical="center" wrapText="1"/>
      <protection locked="0"/>
    </xf>
    <xf numFmtId="0" fontId="2" fillId="6" borderId="0" xfId="0" applyFont="1" applyFill="1" applyBorder="1" applyAlignment="1" applyProtection="1">
      <alignment horizontal="left" vertical="center" wrapText="1"/>
      <protection locked="0"/>
    </xf>
    <xf numFmtId="164" fontId="2" fillId="6" borderId="7" xfId="0" applyNumberFormat="1" applyFont="1" applyFill="1" applyBorder="1" applyAlignment="1" applyProtection="1">
      <alignment horizontal="left" vertical="center" wrapText="1"/>
      <protection locked="0"/>
    </xf>
    <xf numFmtId="0" fontId="2" fillId="0" borderId="7" xfId="0" applyFont="1" applyBorder="1" applyAlignment="1">
      <alignment horizontal="left" vertical="center" wrapText="1"/>
    </xf>
    <xf numFmtId="0" fontId="2" fillId="0" borderId="0" xfId="0" applyFont="1" applyFill="1" applyAlignment="1">
      <alignment horizontal="left" vertical="center" wrapText="1"/>
    </xf>
    <xf numFmtId="6" fontId="2" fillId="6" borderId="7" xfId="0" applyNumberFormat="1" applyFont="1" applyFill="1" applyBorder="1" applyAlignment="1" applyProtection="1">
      <alignment horizontal="left" vertical="center" wrapText="1"/>
      <protection locked="0"/>
    </xf>
    <xf numFmtId="0" fontId="2" fillId="0" borderId="7" xfId="0" quotePrefix="1" applyFont="1" applyFill="1" applyBorder="1" applyAlignment="1" applyProtection="1">
      <alignment horizontal="left" vertical="center" wrapText="1"/>
      <protection locked="0"/>
    </xf>
    <xf numFmtId="0" fontId="2" fillId="9" borderId="7" xfId="0" applyFont="1" applyFill="1" applyBorder="1" applyAlignment="1" applyProtection="1">
      <alignment horizontal="left" vertical="center" wrapText="1"/>
    </xf>
    <xf numFmtId="0" fontId="14" fillId="0" borderId="7" xfId="1" applyNumberFormat="1"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left" vertical="center" wrapText="1"/>
      <protection locked="0"/>
    </xf>
    <xf numFmtId="0" fontId="2" fillId="0" borderId="7" xfId="0" applyNumberFormat="1" applyFont="1" applyFill="1" applyBorder="1" applyAlignment="1" applyProtection="1">
      <alignment horizontal="left" vertical="center" wrapText="1"/>
      <protection locked="0"/>
    </xf>
    <xf numFmtId="0" fontId="2" fillId="0" borderId="0" xfId="0" applyFont="1" applyAlignment="1">
      <alignment wrapText="1"/>
    </xf>
    <xf numFmtId="0" fontId="12" fillId="2" borderId="2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9" borderId="23" xfId="0" applyFont="1" applyFill="1" applyBorder="1" applyAlignment="1" applyProtection="1">
      <alignment horizontal="center" vertical="center" wrapText="1"/>
    </xf>
    <xf numFmtId="0" fontId="12" fillId="9" borderId="1" xfId="0" applyFont="1" applyFill="1" applyBorder="1" applyAlignment="1" applyProtection="1">
      <alignment horizontal="center" vertical="center" wrapText="1"/>
    </xf>
    <xf numFmtId="0" fontId="12" fillId="9" borderId="2"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3" borderId="28" xfId="0" applyFont="1" applyFill="1" applyBorder="1" applyAlignment="1">
      <alignment horizontal="center" vertical="distributed" textRotation="255"/>
    </xf>
    <xf numFmtId="0" fontId="3" fillId="3" borderId="25" xfId="0" applyFont="1" applyFill="1" applyBorder="1" applyAlignment="1">
      <alignment horizontal="center" vertical="distributed" textRotation="255"/>
    </xf>
    <xf numFmtId="0" fontId="0" fillId="0" borderId="25" xfId="0" applyBorder="1" applyAlignment="1"/>
    <xf numFmtId="0" fontId="0" fillId="0" borderId="30" xfId="0" applyBorder="1" applyAlignment="1"/>
    <xf numFmtId="0" fontId="22" fillId="2" borderId="25" xfId="0" applyFont="1" applyFill="1" applyBorder="1" applyAlignment="1">
      <alignment horizontal="center" vertical="center" textRotation="255"/>
    </xf>
    <xf numFmtId="0" fontId="22" fillId="4"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30" xfId="0" applyBorder="1" applyAlignment="1">
      <alignment horizontal="center" vertical="center" textRotation="255"/>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3</xdr:col>
      <xdr:colOff>19050</xdr:colOff>
      <xdr:row>1</xdr:row>
      <xdr:rowOff>76200</xdr:rowOff>
    </xdr:from>
    <xdr:to>
      <xdr:col>5</xdr:col>
      <xdr:colOff>28575</xdr:colOff>
      <xdr:row>2</xdr:row>
      <xdr:rowOff>236317</xdr:rowOff>
    </xdr:to>
    <xdr:sp macro="[0]!Hide_Revision_Sheet" textlink="">
      <xdr:nvSpPr>
        <xdr:cNvPr id="64513" name="AutoShape 1"/>
        <xdr:cNvSpPr>
          <a:spLocks noChangeAspect="1" noChangeArrowheads="1"/>
        </xdr:cNvSpPr>
      </xdr:nvSpPr>
      <xdr:spPr bwMode="auto">
        <a:xfrm>
          <a:off x="5934075" y="238125"/>
          <a:ext cx="1228725" cy="323850"/>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Updates Entered</a:t>
          </a:r>
        </a:p>
        <a:p>
          <a:pPr algn="ctr"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rc.ky.gov/KRS/367-00/CHAPTER.HTM" TargetMode="External"/><Relationship Id="rId117" Type="http://schemas.openxmlformats.org/officeDocument/2006/relationships/hyperlink" Target="http://doa.louisiana.gov/osr/lac/books.htm" TargetMode="External"/><Relationship Id="rId21" Type="http://schemas.openxmlformats.org/officeDocument/2006/relationships/hyperlink" Target="https://www.revisor.mn.gov/statutes/?id=216D" TargetMode="External"/><Relationship Id="rId42" Type="http://schemas.openxmlformats.org/officeDocument/2006/relationships/hyperlink" Target="http://www.pa1call.org/PA811/Public/" TargetMode="External"/><Relationship Id="rId47" Type="http://schemas.openxmlformats.org/officeDocument/2006/relationships/hyperlink" Target="http://www.pa1call.org/pa811/Public/Resource%20Center/PA_Act_287/Public/POCS_Content/Resource_Center/Act_287.aspx?hkey=2b7e0c60-a384-4681-a275-c190a2b10636" TargetMode="External"/><Relationship Id="rId63" Type="http://schemas.openxmlformats.org/officeDocument/2006/relationships/hyperlink" Target="http://www.arkonecall.com/" TargetMode="External"/><Relationship Id="rId68" Type="http://schemas.openxmlformats.org/officeDocument/2006/relationships/hyperlink" Target="http://www.callbeforeyoudig.org/" TargetMode="External"/><Relationship Id="rId84" Type="http://schemas.openxmlformats.org/officeDocument/2006/relationships/hyperlink" Target="http://www.iupps.org/" TargetMode="External"/><Relationship Id="rId89" Type="http://schemas.openxmlformats.org/officeDocument/2006/relationships/hyperlink" Target="http://www.laonecall.com/" TargetMode="External"/><Relationship Id="rId112" Type="http://schemas.openxmlformats.org/officeDocument/2006/relationships/hyperlink" Target="http://www.justice.gov.gu/compileroflaws/gca/21gca/21gc071.PDF" TargetMode="External"/><Relationship Id="rId16" Type="http://schemas.openxmlformats.org/officeDocument/2006/relationships/hyperlink" Target="http://www.nj1-call.org/docs/N.J.S.A.%2048-2-73%20et%20seq.pdf" TargetMode="External"/><Relationship Id="rId107" Type="http://schemas.openxmlformats.org/officeDocument/2006/relationships/hyperlink" Target="http://www.lexisnexis.com/hottopics/codeofvtrules/" TargetMode="External"/><Relationship Id="rId11" Type="http://schemas.openxmlformats.org/officeDocument/2006/relationships/hyperlink" Target="http://www.legis.state.la.us/lss/lss.asp?folder=114" TargetMode="External"/><Relationship Id="rId32" Type="http://schemas.openxmlformats.org/officeDocument/2006/relationships/hyperlink" Target="http://www.usanorth.org/" TargetMode="External"/><Relationship Id="rId37" Type="http://schemas.openxmlformats.org/officeDocument/2006/relationships/hyperlink" Target="http://www.legis.state.wv.us/WVCODE/code.cfm?chap=24c" TargetMode="External"/><Relationship Id="rId53" Type="http://schemas.openxmlformats.org/officeDocument/2006/relationships/hyperlink" Target="http://arcweb.sos.state.or.us/pages/rules/oars_900/oar_952/952_tofc.html" TargetMode="External"/><Relationship Id="rId58" Type="http://schemas.openxmlformats.org/officeDocument/2006/relationships/hyperlink" Target="http://www.bluestakes.org/" TargetMode="External"/><Relationship Id="rId74" Type="http://schemas.openxmlformats.org/officeDocument/2006/relationships/hyperlink" Target="http://www.akonecall.com/" TargetMode="External"/><Relationship Id="rId79" Type="http://schemas.openxmlformats.org/officeDocument/2006/relationships/hyperlink" Target="http://search.legis.state.ia.us/NXT/gateway.dll/ic/1/13/15350/16843/17171?f=templates&amp;fn=default.htm" TargetMode="External"/><Relationship Id="rId102" Type="http://schemas.openxmlformats.org/officeDocument/2006/relationships/hyperlink" Target="http://www.leg.state.nv.us/nac/NAC-455.html" TargetMode="External"/><Relationship Id="rId123" Type="http://schemas.openxmlformats.org/officeDocument/2006/relationships/comments" Target="../comments1.xml"/><Relationship Id="rId5" Type="http://schemas.openxmlformats.org/officeDocument/2006/relationships/hyperlink" Target="http://www.digsafe.com/" TargetMode="External"/><Relationship Id="rId61" Type="http://schemas.openxmlformats.org/officeDocument/2006/relationships/hyperlink" Target="http://www.oregonlaws.org/ors/chapter/757" TargetMode="External"/><Relationship Id="rId82" Type="http://schemas.openxmlformats.org/officeDocument/2006/relationships/hyperlink" Target="http://www.legislature.idaho.gov/idstat/Title55/T55CH22.htm" TargetMode="External"/><Relationship Id="rId90" Type="http://schemas.openxmlformats.org/officeDocument/2006/relationships/hyperlink" Target="http://www.callokie.com/" TargetMode="External"/><Relationship Id="rId95" Type="http://schemas.openxmlformats.org/officeDocument/2006/relationships/hyperlink" Target="http://www.leginfo.ca.gov/cgi-bin/displaycode?section=gov&amp;group=04001-05000&amp;file=4216-4216.9" TargetMode="External"/><Relationship Id="rId19" Type="http://schemas.openxmlformats.org/officeDocument/2006/relationships/hyperlink" Target="http://www.legislature.mi.gov/(S(ue4f5d55noefwsqon4cchu45))/mileg.aspx?page=getObject&amp;objectName=mcl-Act-53-of-1974" TargetMode="External"/><Relationship Id="rId14" Type="http://schemas.openxmlformats.org/officeDocument/2006/relationships/hyperlink" Target="http://www.malegislature.gov/Laws/GeneralLaws/PartI/TitleXIV/Chapter82/Section40" TargetMode="External"/><Relationship Id="rId22" Type="http://schemas.openxmlformats.org/officeDocument/2006/relationships/hyperlink" Target="http://www.ndonecall.com/" TargetMode="External"/><Relationship Id="rId27" Type="http://schemas.openxmlformats.org/officeDocument/2006/relationships/hyperlink" Target="http://www.kentucky811.org/" TargetMode="External"/><Relationship Id="rId30" Type="http://schemas.openxmlformats.org/officeDocument/2006/relationships/hyperlink" Target="http://data.opi.mt.gov/bills/mca_toc/69_4_5.htm" TargetMode="External"/><Relationship Id="rId35" Type="http://schemas.openxmlformats.org/officeDocument/2006/relationships/hyperlink" Target="http://www.nmonecall.org/law_main.php" TargetMode="External"/><Relationship Id="rId43" Type="http://schemas.openxmlformats.org/officeDocument/2006/relationships/hyperlink" Target="http://www.digsafe.com/" TargetMode="External"/><Relationship Id="rId48" Type="http://schemas.openxmlformats.org/officeDocument/2006/relationships/hyperlink" Target="http://webserver.rilin.state.ri.us/Statutes/TITLE39/INDEX.HTM" TargetMode="External"/><Relationship Id="rId56" Type="http://schemas.openxmlformats.org/officeDocument/2006/relationships/hyperlink" Target="http://www.tnonecall.com/" TargetMode="External"/><Relationship Id="rId64" Type="http://schemas.openxmlformats.org/officeDocument/2006/relationships/hyperlink" Target="http://www.cbyd.com/" TargetMode="External"/><Relationship Id="rId69" Type="http://schemas.openxmlformats.org/officeDocument/2006/relationships/hyperlink" Target="http://www.cga.ct.gov/current/pub/chap293.htm" TargetMode="External"/><Relationship Id="rId77" Type="http://schemas.openxmlformats.org/officeDocument/2006/relationships/hyperlink" Target="http://www.uncc2.org/" TargetMode="External"/><Relationship Id="rId100" Type="http://schemas.openxmlformats.org/officeDocument/2006/relationships/hyperlink" Target="http://www.maine.gov/sos/cec/rules/65/407/407c895.doc" TargetMode="External"/><Relationship Id="rId105" Type="http://schemas.openxmlformats.org/officeDocument/2006/relationships/hyperlink" Target="http://www.nmonecall.org/law_main.php" TargetMode="External"/><Relationship Id="rId113" Type="http://schemas.openxmlformats.org/officeDocument/2006/relationships/hyperlink" Target="http://www.lexisnexis.com/hottopics/lawsofpuertorico/" TargetMode="External"/><Relationship Id="rId118" Type="http://schemas.openxmlformats.org/officeDocument/2006/relationships/hyperlink" Target="http://ct.gov/pura/lib/pura/regs/16-345-1to9.pdf" TargetMode="External"/><Relationship Id="rId8" Type="http://schemas.openxmlformats.org/officeDocument/2006/relationships/hyperlink" Target="http://www.nc811.org/homepage.htm" TargetMode="External"/><Relationship Id="rId51" Type="http://schemas.openxmlformats.org/officeDocument/2006/relationships/hyperlink" Target="http://leg1.state.va.us/cgi-bin/legp504.exe?000+cod+TOC56000000010000030000000" TargetMode="External"/><Relationship Id="rId72" Type="http://schemas.openxmlformats.org/officeDocument/2006/relationships/hyperlink" Target="http://www.psc.state.ga.us/facilitiesprotect/ga_code_25-9.pdf" TargetMode="External"/><Relationship Id="rId80" Type="http://schemas.openxmlformats.org/officeDocument/2006/relationships/hyperlink" Target="http://www.ai.org/legislative/ic/code/title8/ar1/ch26.html" TargetMode="External"/><Relationship Id="rId85" Type="http://schemas.openxmlformats.org/officeDocument/2006/relationships/hyperlink" Target="http://rules.sos.state.ga.us/cgi-bin/page.cgi?g=GEORGIA_PUBLIC_SERVICE_COMMISSION%2FSAFE_INSTALLATION_AND_OPERATION_OF_NATURAL_GAS_TRANSMISSION_AND_DISTRIBUTION_SYSTEMS%2Findex.html&amp;d=1" TargetMode="External"/><Relationship Id="rId93" Type="http://schemas.openxmlformats.org/officeDocument/2006/relationships/hyperlink" Target="http://www.wv811.com/" TargetMode="External"/><Relationship Id="rId98" Type="http://schemas.openxmlformats.org/officeDocument/2006/relationships/hyperlink" Target="http://www.ilga.gov/commission/jcar/admincode/083/08300265sections.html" TargetMode="External"/><Relationship Id="rId121" Type="http://schemas.openxmlformats.org/officeDocument/2006/relationships/printerSettings" Target="../printerSettings/printerSettings4.bin"/><Relationship Id="rId3" Type="http://schemas.openxmlformats.org/officeDocument/2006/relationships/printerSettings" Target="../printerSettings/printerSettings3.bin"/><Relationship Id="rId12" Type="http://schemas.openxmlformats.org/officeDocument/2006/relationships/hyperlink" Target="http://www.mainelegislature.org/legis/statutes/23/title23sec3360-A.html" TargetMode="External"/><Relationship Id="rId17" Type="http://schemas.openxmlformats.org/officeDocument/2006/relationships/hyperlink" Target="http://www.ncga.state.nc.us/EnactedLegislation/Statutes/HTML/ByArticle/Chapter_87/Article_8.html" TargetMode="External"/><Relationship Id="rId25" Type="http://schemas.openxmlformats.org/officeDocument/2006/relationships/hyperlink" Target="http://codes.ohio.gov/orc/3781" TargetMode="External"/><Relationship Id="rId33" Type="http://schemas.openxmlformats.org/officeDocument/2006/relationships/hyperlink" Target="http://www.ne-diggers.com/" TargetMode="External"/><Relationship Id="rId38" Type="http://schemas.openxmlformats.org/officeDocument/2006/relationships/hyperlink" Target="http://www.diggershotline.com/" TargetMode="External"/><Relationship Id="rId46" Type="http://schemas.openxmlformats.org/officeDocument/2006/relationships/hyperlink" Target="http://www.missutilityofvirginia.com/" TargetMode="External"/><Relationship Id="rId59" Type="http://schemas.openxmlformats.org/officeDocument/2006/relationships/hyperlink" Target="http://apps.leg.wa.gov/rcw/default.aspx?Cite=19" TargetMode="External"/><Relationship Id="rId67" Type="http://schemas.openxmlformats.org/officeDocument/2006/relationships/hyperlink" Target="http://www.gaupc.com/" TargetMode="External"/><Relationship Id="rId103" Type="http://schemas.openxmlformats.org/officeDocument/2006/relationships/hyperlink" Target="http://www.puc.nh.gov/Regulatory/rules.htm" TargetMode="External"/><Relationship Id="rId108" Type="http://schemas.openxmlformats.org/officeDocument/2006/relationships/hyperlink" Target="http://lis.virginia.gov/000/reg/TOC20005.HTM" TargetMode="External"/><Relationship Id="rId116" Type="http://schemas.openxmlformats.org/officeDocument/2006/relationships/hyperlink" Target="http://www.in.gov/legislative/iac/iac_title?iact=170" TargetMode="External"/><Relationship Id="rId20" Type="http://schemas.openxmlformats.org/officeDocument/2006/relationships/hyperlink" Target="http://www.gopherstateonecall.org/" TargetMode="External"/><Relationship Id="rId41" Type="http://schemas.openxmlformats.org/officeDocument/2006/relationships/hyperlink" Target="http://www.onecallofwyoming.com/" TargetMode="External"/><Relationship Id="rId54" Type="http://schemas.openxmlformats.org/officeDocument/2006/relationships/hyperlink" Target="http://www.digsafelyoregon.com/" TargetMode="External"/><Relationship Id="rId62" Type="http://schemas.openxmlformats.org/officeDocument/2006/relationships/hyperlink" Target="http://www.al811.com/" TargetMode="External"/><Relationship Id="rId70" Type="http://schemas.openxmlformats.org/officeDocument/2006/relationships/hyperlink" Target="http://delcode.delaware.gov/title26/c008/sc01/index.shtml" TargetMode="External"/><Relationship Id="rId75" Type="http://schemas.openxmlformats.org/officeDocument/2006/relationships/hyperlink" Target="http://www.azbluestake.com/" TargetMode="External"/><Relationship Id="rId83" Type="http://schemas.openxmlformats.org/officeDocument/2006/relationships/hyperlink" Target="http://www.kansasonecall.com/" TargetMode="External"/><Relationship Id="rId88" Type="http://schemas.openxmlformats.org/officeDocument/2006/relationships/hyperlink" Target="http://www.iowaonecall.com/" TargetMode="External"/><Relationship Id="rId91" Type="http://schemas.openxmlformats.org/officeDocument/2006/relationships/hyperlink" Target="http://www.sdonecall.com/" TargetMode="External"/><Relationship Id="rId96" Type="http://schemas.openxmlformats.org/officeDocument/2006/relationships/hyperlink" Target="http://www.uncc2.org/web/pdf/colorado_one_call_law.pdf" TargetMode="External"/><Relationship Id="rId111" Type="http://schemas.openxmlformats.org/officeDocument/2006/relationships/hyperlink" Target="http://www.azsos.gov/public_services/Title_14/14-02.htm" TargetMode="External"/><Relationship Id="rId1" Type="http://schemas.openxmlformats.org/officeDocument/2006/relationships/printerSettings" Target="../printerSettings/printerSettings1.bin"/><Relationship Id="rId6" Type="http://schemas.openxmlformats.org/officeDocument/2006/relationships/hyperlink" Target="http://www.digsafe.com/" TargetMode="External"/><Relationship Id="rId15" Type="http://schemas.openxmlformats.org/officeDocument/2006/relationships/hyperlink" Target="http://www.gencourt.state.nh.us/rsa/html/NHTOC/NHTOC-XXXIV-374.htm" TargetMode="External"/><Relationship Id="rId23" Type="http://schemas.openxmlformats.org/officeDocument/2006/relationships/hyperlink" Target="http://www.legis.nd.gov/cencode/t49c23.pdf?20130305140147" TargetMode="External"/><Relationship Id="rId28" Type="http://schemas.openxmlformats.org/officeDocument/2006/relationships/hyperlink" Target="http://www.leg.state.nv.us/NRS/NRS-455.html" TargetMode="External"/><Relationship Id="rId36" Type="http://schemas.openxmlformats.org/officeDocument/2006/relationships/hyperlink" Target="http://www.nmonecall.org/" TargetMode="External"/><Relationship Id="rId49" Type="http://schemas.openxmlformats.org/officeDocument/2006/relationships/hyperlink" Target="http://www.scstatehouse.gov/code/title58.php" TargetMode="External"/><Relationship Id="rId57" Type="http://schemas.openxmlformats.org/officeDocument/2006/relationships/hyperlink" Target="http://le.utah.gov/UtahCode/section.jsp?code=54-8a" TargetMode="External"/><Relationship Id="rId106" Type="http://schemas.openxmlformats.org/officeDocument/2006/relationships/hyperlink" Target="http://legis.state.sd.us/rules/DisplayRule.aspx?Rule=20:25" TargetMode="External"/><Relationship Id="rId114" Type="http://schemas.openxmlformats.org/officeDocument/2006/relationships/hyperlink" Target="http://www.arkonecall.com/media/state_law.pdf" TargetMode="External"/><Relationship Id="rId119" Type="http://schemas.openxmlformats.org/officeDocument/2006/relationships/hyperlink" Target="http://www.leginfo.ca.gov/cgi-bin/displaycode?section=puc&amp;group=00001-01000&amp;file=955-969" TargetMode="External"/><Relationship Id="rId10" Type="http://schemas.openxmlformats.org/officeDocument/2006/relationships/hyperlink" Target="http://www.nj1-call.org/" TargetMode="External"/><Relationship Id="rId31" Type="http://schemas.openxmlformats.org/officeDocument/2006/relationships/hyperlink" Target="http://www.moga.mo.gov/statutes/chapters/chap319.htm" TargetMode="External"/><Relationship Id="rId44" Type="http://schemas.openxmlformats.org/officeDocument/2006/relationships/hyperlink" Target="http://www.sc1pups.org/" TargetMode="External"/><Relationship Id="rId52" Type="http://schemas.openxmlformats.org/officeDocument/2006/relationships/hyperlink" Target="http://legis.state.sd.us/statutes/DisplayStatute.aspx?Type=Statute&amp;Statute=49-7A" TargetMode="External"/><Relationship Id="rId60" Type="http://schemas.openxmlformats.org/officeDocument/2006/relationships/hyperlink" Target="http://www.oscn.net/applications/OCISWeb/index.asp?level=1&amp;ftdb=STOKST63" TargetMode="External"/><Relationship Id="rId65" Type="http://schemas.openxmlformats.org/officeDocument/2006/relationships/hyperlink" Target="http://www.missutility.net/" TargetMode="External"/><Relationship Id="rId73" Type="http://schemas.openxmlformats.org/officeDocument/2006/relationships/hyperlink" Target="http://www.capitol.hawaii.gov/hrscurrent/vol05_ch0261-0319/hrs0269e/hrs_0269e-.htm" TargetMode="External"/><Relationship Id="rId78" Type="http://schemas.openxmlformats.org/officeDocument/2006/relationships/hyperlink" Target="http://www.kslegislature.org/li_2012/b2011_12/statute/066_000_0000_chapter/066_018_0000_article/" TargetMode="External"/><Relationship Id="rId81" Type="http://schemas.openxmlformats.org/officeDocument/2006/relationships/hyperlink" Target="http://www.ilga.gov/legislation/ilcs/ilcs3.asp?ActID=1286&amp;ChapterID=23" TargetMode="External"/><Relationship Id="rId86" Type="http://schemas.openxmlformats.org/officeDocument/2006/relationships/hyperlink" Target="http://www.missutility.net/" TargetMode="External"/><Relationship Id="rId94" Type="http://schemas.openxmlformats.org/officeDocument/2006/relationships/hyperlink" Target="http://alisondb.legislature.state.al.us/acas/ACASLoginFire.asp" TargetMode="External"/><Relationship Id="rId99" Type="http://schemas.openxmlformats.org/officeDocument/2006/relationships/hyperlink" Target="http://www.kssos.org/other/Final_2011_KAR_Supplement.pdf" TargetMode="External"/><Relationship Id="rId101" Type="http://schemas.openxmlformats.org/officeDocument/2006/relationships/hyperlink" Target="https://www.revisor.mn.gov/rules/?id=7560&amp;view=chapter&amp;keyword_type=exact&amp;keyword=excavation&amp;redirect=0" TargetMode="External"/><Relationship Id="rId122" Type="http://schemas.openxmlformats.org/officeDocument/2006/relationships/vmlDrawing" Target="../drawings/vmlDrawing1.vml"/><Relationship Id="rId4" Type="http://schemas.openxmlformats.org/officeDocument/2006/relationships/hyperlink" Target="http://www.westlaw.com/Find/Default.wl?rs=dfa1.0&amp;vr=2.0&amp;DB=1000211&amp;DocName=CAGTS4216.2&amp;FindType=Y" TargetMode="External"/><Relationship Id="rId9" Type="http://schemas.openxmlformats.org/officeDocument/2006/relationships/hyperlink" Target="http://www.digsafe.com/" TargetMode="External"/><Relationship Id="rId13" Type="http://schemas.openxmlformats.org/officeDocument/2006/relationships/hyperlink" Target="http://www.mddpa.org/wp-content/uploads/2011/10/Miss-Utility-Law-2010-FINAL.pdf" TargetMode="External"/><Relationship Id="rId18" Type="http://schemas.openxmlformats.org/officeDocument/2006/relationships/hyperlink" Target="http://missdig.net/" TargetMode="External"/><Relationship Id="rId39" Type="http://schemas.openxmlformats.org/officeDocument/2006/relationships/hyperlink" Target="https://docs.legis.wisconsin.gov/statutes/statutes/182/0175" TargetMode="External"/><Relationship Id="rId109" Type="http://schemas.openxmlformats.org/officeDocument/2006/relationships/hyperlink" Target="http://www3.dps.ny.gov/N/nycrr16.nsf/Parts/6E423DA6B51F8E0E85256FC80073C32B?OpenDocument" TargetMode="External"/><Relationship Id="rId34" Type="http://schemas.openxmlformats.org/officeDocument/2006/relationships/hyperlink" Target="http://www.mo1call.com/" TargetMode="External"/><Relationship Id="rId50" Type="http://schemas.openxmlformats.org/officeDocument/2006/relationships/hyperlink" Target="http://www.lexisnexis.com/hottopics/vtstatutesconstctrules/" TargetMode="External"/><Relationship Id="rId55" Type="http://schemas.openxmlformats.org/officeDocument/2006/relationships/hyperlink" Target="http://www.tnonecall.com/Law/law%2004_2009.pdl" TargetMode="External"/><Relationship Id="rId76" Type="http://schemas.openxmlformats.org/officeDocument/2006/relationships/hyperlink" Target="http://www.azbluestake.com/pdfs/40-360.pdf" TargetMode="External"/><Relationship Id="rId97" Type="http://schemas.openxmlformats.org/officeDocument/2006/relationships/hyperlink" Target="http://www.ms811.org/one-call-law" TargetMode="External"/><Relationship Id="rId104" Type="http://schemas.openxmlformats.org/officeDocument/2006/relationships/hyperlink" Target="http://www.michie.com/newjersey/lpext.dll?f=templates&amp;fn=main-h.htm&amp;cp" TargetMode="External"/><Relationship Id="rId120" Type="http://schemas.openxmlformats.org/officeDocument/2006/relationships/hyperlink" Target="http://www3.dps.ny.gov/N/nycrr16.nsf/Parts/6E423DA6B51F8E0E85256FC80073C32B?OpenDocument" TargetMode="External"/><Relationship Id="rId7" Type="http://schemas.openxmlformats.org/officeDocument/2006/relationships/hyperlink" Target="http://www.ms1call.org/" TargetMode="External"/><Relationship Id="rId71" Type="http://schemas.openxmlformats.org/officeDocument/2006/relationships/hyperlink" Target="http://www.flsenate.gov/Laws/Statutes/2010/Chapter556" TargetMode="External"/><Relationship Id="rId92" Type="http://schemas.openxmlformats.org/officeDocument/2006/relationships/hyperlink" Target="http://www.callbeforeyoudig.org/" TargetMode="External"/><Relationship Id="rId2" Type="http://schemas.openxmlformats.org/officeDocument/2006/relationships/printerSettings" Target="../printerSettings/printerSettings2.bin"/><Relationship Id="rId29" Type="http://schemas.openxmlformats.org/officeDocument/2006/relationships/hyperlink" Target="http://uniweb.legislature.ne.gov/laws/browse-chapters.php?chapter=76" TargetMode="External"/><Relationship Id="rId24" Type="http://schemas.openxmlformats.org/officeDocument/2006/relationships/hyperlink" Target="http://www.oups.org/" TargetMode="External"/><Relationship Id="rId40" Type="http://schemas.openxmlformats.org/officeDocument/2006/relationships/hyperlink" Target="http://legisweb.state.wy.us/statutes/statutes.aspx?file=titles/Title37/T37CH12AR3.htm" TargetMode="External"/><Relationship Id="rId45" Type="http://schemas.openxmlformats.org/officeDocument/2006/relationships/hyperlink" Target="http://www.digsafe.com/" TargetMode="External"/><Relationship Id="rId66" Type="http://schemas.openxmlformats.org/officeDocument/2006/relationships/hyperlink" Target="http://www.sunshine811.com/" TargetMode="External"/><Relationship Id="rId87" Type="http://schemas.openxmlformats.org/officeDocument/2006/relationships/hyperlink" Target="http://government.westlaw.com/linkedslice/default.asp?SP=DCC-1000" TargetMode="External"/><Relationship Id="rId110" Type="http://schemas.openxmlformats.org/officeDocument/2006/relationships/hyperlink" Target="http://www.lawlib.state.ma.us/source/mass/cmr/cmrtext/220CMR99.pdf" TargetMode="External"/><Relationship Id="rId115" Type="http://schemas.openxmlformats.org/officeDocument/2006/relationships/hyperlink" Target="http://hawaii.gov/budget/adminrules/public-utilities-commission/Chapter%206-83%20Admin%20Rules%20Final.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3"/>
  </sheetPr>
  <dimension ref="A1:BZ111"/>
  <sheetViews>
    <sheetView showGridLines="0" tabSelected="1" zoomScaleNormal="100" workbookViewId="0">
      <pane xSplit="1" ySplit="5" topLeftCell="BE53" activePane="bottomRight" state="frozen"/>
      <selection pane="topRight" activeCell="B1" sqref="B1"/>
      <selection pane="bottomLeft" activeCell="A6" sqref="A6"/>
      <selection pane="bottomRight" activeCell="BF53" sqref="BF53"/>
    </sheetView>
  </sheetViews>
  <sheetFormatPr defaultRowHeight="11.25" x14ac:dyDescent="0.2"/>
  <cols>
    <col min="1" max="2" width="15.42578125" style="8" customWidth="1"/>
    <col min="3" max="3" width="72.85546875" style="8" customWidth="1"/>
    <col min="4" max="4" width="19.140625" style="8" customWidth="1"/>
    <col min="5" max="5" width="41.28515625" style="8" customWidth="1"/>
    <col min="6" max="6" width="33.140625" style="8" customWidth="1"/>
    <col min="7" max="7" width="80.5703125" style="8" customWidth="1"/>
    <col min="8" max="8" width="15.7109375" style="8" customWidth="1"/>
    <col min="9" max="9" width="51.28515625" style="8" customWidth="1"/>
    <col min="10" max="10" width="58" style="8" customWidth="1"/>
    <col min="11" max="11" width="15.7109375" style="8" customWidth="1"/>
    <col min="12" max="12" width="15.7109375" style="96" customWidth="1"/>
    <col min="13" max="15" width="15.7109375" style="8" customWidth="1"/>
    <col min="16" max="16" width="23.85546875" style="8" customWidth="1"/>
    <col min="17" max="17" width="15.7109375" style="8" customWidth="1"/>
    <col min="18" max="18" width="106.28515625" style="8" customWidth="1"/>
    <col min="19" max="19" width="15.7109375" style="8" customWidth="1"/>
    <col min="20" max="20" width="87.42578125" style="8" customWidth="1"/>
    <col min="21" max="21" width="15.7109375" style="8" customWidth="1"/>
    <col min="22" max="22" width="20.140625" style="8" customWidth="1"/>
    <col min="23" max="23" width="15.7109375" style="8" customWidth="1"/>
    <col min="24" max="24" width="84.28515625" style="8" customWidth="1"/>
    <col min="25" max="26" width="15.7109375" style="8" customWidth="1"/>
    <col min="27" max="27" width="71.28515625" style="8" customWidth="1"/>
    <col min="28" max="28" width="15.7109375" style="8" customWidth="1"/>
    <col min="29" max="29" width="68.42578125" style="8" customWidth="1"/>
    <col min="30" max="30" width="15.7109375" style="8" customWidth="1"/>
    <col min="31" max="31" width="54" style="8" customWidth="1"/>
    <col min="32" max="34" width="15.7109375" style="8" customWidth="1"/>
    <col min="35" max="35" width="46.5703125" style="8" customWidth="1"/>
    <col min="36" max="36" width="15.7109375" style="8" customWidth="1"/>
    <col min="37" max="37" width="30.7109375" style="8" customWidth="1"/>
    <col min="38" max="38" width="15.7109375" style="8" customWidth="1"/>
    <col min="39" max="39" width="32.85546875" style="8" customWidth="1"/>
    <col min="40" max="40" width="15.7109375" style="8" customWidth="1"/>
    <col min="41" max="41" width="33.7109375" style="8" customWidth="1"/>
    <col min="42" max="42" width="15.7109375" style="8" customWidth="1"/>
    <col min="43" max="43" width="83.28515625" style="8" customWidth="1"/>
    <col min="44" max="44" width="15.7109375" style="8" customWidth="1"/>
    <col min="45" max="45" width="53.42578125" style="8" customWidth="1"/>
    <col min="46" max="46" width="15.7109375" style="8" customWidth="1"/>
    <col min="47" max="47" width="61.42578125" style="8" customWidth="1"/>
    <col min="48" max="48" width="15.7109375" style="8" customWidth="1"/>
    <col min="49" max="49" width="65.42578125" style="8" customWidth="1"/>
    <col min="50" max="50" width="15.7109375" style="8" customWidth="1"/>
    <col min="51" max="51" width="62.85546875" style="8" customWidth="1"/>
    <col min="52" max="52" width="45.5703125" style="8" customWidth="1"/>
    <col min="53" max="53" width="34.140625" style="8" customWidth="1"/>
    <col min="54" max="54" width="38.85546875" style="8" customWidth="1"/>
    <col min="55" max="55" width="58" style="8" customWidth="1"/>
    <col min="56" max="56" width="58.7109375" style="8" customWidth="1"/>
    <col min="57" max="57" width="15.7109375" style="8" customWidth="1"/>
    <col min="58" max="58" width="31" style="8" customWidth="1"/>
    <col min="59" max="59" width="18.85546875" style="9" customWidth="1"/>
    <col min="60" max="60" width="15.7109375" style="9" customWidth="1"/>
    <col min="61" max="61" width="24.85546875" style="9" customWidth="1"/>
    <col min="62" max="62" width="46.140625" style="8" customWidth="1"/>
    <col min="63" max="63" width="19.28515625" style="86" customWidth="1"/>
    <col min="64" max="64" width="15.42578125" style="8" customWidth="1"/>
    <col min="65" max="16384" width="9.140625" style="8"/>
  </cols>
  <sheetData>
    <row r="1" spans="1:78" s="3" customFormat="1" ht="12.75" customHeight="1" thickBot="1" x14ac:dyDescent="0.25">
      <c r="A1" s="13"/>
      <c r="B1" s="13"/>
      <c r="C1" s="14"/>
      <c r="D1" s="14"/>
      <c r="E1" s="14"/>
      <c r="F1" s="14"/>
      <c r="G1" s="14"/>
      <c r="H1" s="14"/>
      <c r="I1" s="14"/>
      <c r="J1" s="14"/>
      <c r="K1" s="14"/>
      <c r="L1" s="13"/>
      <c r="M1" s="14"/>
      <c r="N1" s="14"/>
      <c r="O1" s="14"/>
      <c r="P1" s="14"/>
      <c r="Q1" s="14"/>
      <c r="R1" s="14"/>
      <c r="S1" s="14"/>
      <c r="W1" s="66"/>
      <c r="X1" s="66"/>
      <c r="AG1" s="66" t="s">
        <v>60</v>
      </c>
      <c r="AH1" s="66"/>
      <c r="AI1" s="66"/>
      <c r="AJ1" s="66"/>
      <c r="AK1" s="66"/>
      <c r="AL1" s="66"/>
      <c r="AM1" s="66"/>
      <c r="AN1" s="14"/>
      <c r="AO1" s="14"/>
      <c r="AP1" s="14"/>
      <c r="AQ1" s="14"/>
      <c r="AR1" s="14"/>
      <c r="AS1" s="14"/>
      <c r="AT1" s="14"/>
      <c r="AU1" s="14"/>
      <c r="AV1" s="14"/>
      <c r="AW1" s="14"/>
      <c r="AX1" s="14"/>
      <c r="AY1" s="14"/>
      <c r="AZ1" s="14"/>
      <c r="BA1" s="14"/>
      <c r="BB1" s="14"/>
      <c r="BC1" s="14"/>
      <c r="BD1" s="14"/>
      <c r="BE1" s="14"/>
      <c r="BF1" s="165"/>
      <c r="BG1" s="166"/>
      <c r="BH1" s="166"/>
      <c r="BI1" s="166"/>
      <c r="BJ1" s="165"/>
      <c r="BK1" s="85"/>
      <c r="BL1" s="13"/>
    </row>
    <row r="2" spans="1:78" s="3" customFormat="1" ht="13.5" thickBot="1" x14ac:dyDescent="0.25">
      <c r="A2" s="13"/>
      <c r="B2" s="121"/>
      <c r="C2" s="15"/>
      <c r="D2" s="15"/>
      <c r="E2" s="15" t="s">
        <v>65</v>
      </c>
      <c r="F2" s="95"/>
      <c r="G2" s="15"/>
      <c r="H2" s="15"/>
      <c r="I2" s="15"/>
      <c r="J2" s="15"/>
      <c r="K2" s="15"/>
      <c r="L2" s="115"/>
      <c r="M2" s="15"/>
      <c r="N2" s="15"/>
      <c r="O2" s="15"/>
      <c r="P2" s="114"/>
      <c r="Q2" s="124"/>
      <c r="R2" s="125"/>
      <c r="S2" s="139"/>
      <c r="T2" s="16"/>
      <c r="U2" s="16"/>
      <c r="V2" s="16"/>
      <c r="W2" s="16"/>
      <c r="X2" s="16"/>
      <c r="Y2" s="16"/>
      <c r="Z2" s="16"/>
      <c r="AA2" s="16"/>
      <c r="AB2" s="16"/>
      <c r="AC2" s="16" t="s">
        <v>49</v>
      </c>
      <c r="AD2" s="16"/>
      <c r="AE2" s="16"/>
      <c r="AF2" s="16"/>
      <c r="AG2" s="16"/>
      <c r="AH2" s="16"/>
      <c r="AI2" s="16"/>
      <c r="AJ2" s="16"/>
      <c r="AK2" s="16"/>
      <c r="AL2" s="16"/>
      <c r="AM2" s="16"/>
      <c r="AN2" s="17"/>
      <c r="AO2" s="18"/>
      <c r="AP2" s="19"/>
      <c r="AQ2" s="19"/>
      <c r="AR2" s="19"/>
      <c r="AS2" s="19"/>
      <c r="AT2" s="19"/>
      <c r="AU2" s="19"/>
      <c r="AV2" s="19"/>
      <c r="AW2" s="20" t="s">
        <v>267</v>
      </c>
      <c r="AX2" s="19"/>
      <c r="AY2" s="19"/>
      <c r="AZ2" s="19"/>
      <c r="BA2" s="19"/>
      <c r="BB2" s="19"/>
      <c r="BC2" s="129"/>
      <c r="BD2" s="129"/>
      <c r="BE2" s="130"/>
      <c r="BF2" s="165"/>
      <c r="BG2" s="166"/>
      <c r="BH2" s="166"/>
      <c r="BI2" s="166"/>
      <c r="BJ2" s="165"/>
      <c r="BK2" s="167"/>
      <c r="BL2" s="13"/>
    </row>
    <row r="3" spans="1:78" s="43" customFormat="1" ht="78.75" x14ac:dyDescent="0.2">
      <c r="A3" s="229" t="s">
        <v>66</v>
      </c>
      <c r="B3" s="118" t="s">
        <v>213</v>
      </c>
      <c r="C3" s="33" t="s">
        <v>112</v>
      </c>
      <c r="D3" s="34" t="s">
        <v>262</v>
      </c>
      <c r="E3" s="34" t="s">
        <v>172</v>
      </c>
      <c r="F3" s="46" t="s">
        <v>114</v>
      </c>
      <c r="G3" s="34" t="s">
        <v>51</v>
      </c>
      <c r="H3" s="34" t="s">
        <v>52</v>
      </c>
      <c r="I3" s="34" t="s">
        <v>138</v>
      </c>
      <c r="J3" s="34" t="s">
        <v>223</v>
      </c>
      <c r="K3" s="34" t="s">
        <v>224</v>
      </c>
      <c r="L3" s="97" t="s">
        <v>259</v>
      </c>
      <c r="M3" s="99" t="s">
        <v>124</v>
      </c>
      <c r="N3" s="34" t="s">
        <v>215</v>
      </c>
      <c r="O3" s="34" t="s">
        <v>214</v>
      </c>
      <c r="P3" s="126" t="s">
        <v>53</v>
      </c>
      <c r="Q3" s="34" t="s">
        <v>260</v>
      </c>
      <c r="R3" s="45" t="s">
        <v>316</v>
      </c>
      <c r="S3" s="141" t="s">
        <v>113</v>
      </c>
      <c r="T3" s="35" t="s">
        <v>113</v>
      </c>
      <c r="U3" s="35" t="s">
        <v>39</v>
      </c>
      <c r="V3" s="35" t="s">
        <v>39</v>
      </c>
      <c r="W3" s="146" t="s">
        <v>234</v>
      </c>
      <c r="X3" s="149" t="s">
        <v>234</v>
      </c>
      <c r="Y3" s="35" t="s">
        <v>296</v>
      </c>
      <c r="Z3" s="35" t="s">
        <v>295</v>
      </c>
      <c r="AA3" s="35" t="s">
        <v>233</v>
      </c>
      <c r="AB3" s="35" t="s">
        <v>216</v>
      </c>
      <c r="AC3" s="36" t="s">
        <v>216</v>
      </c>
      <c r="AD3" s="36" t="s">
        <v>217</v>
      </c>
      <c r="AE3" s="36" t="s">
        <v>217</v>
      </c>
      <c r="AF3" s="36" t="s">
        <v>218</v>
      </c>
      <c r="AG3" s="36" t="s">
        <v>57</v>
      </c>
      <c r="AH3" s="146" t="s">
        <v>58</v>
      </c>
      <c r="AI3" s="146" t="s">
        <v>58</v>
      </c>
      <c r="AJ3" s="146" t="s">
        <v>59</v>
      </c>
      <c r="AK3" s="146" t="s">
        <v>59</v>
      </c>
      <c r="AL3" s="146" t="s">
        <v>45</v>
      </c>
      <c r="AM3" s="146" t="s">
        <v>45</v>
      </c>
      <c r="AN3" s="37" t="s">
        <v>125</v>
      </c>
      <c r="AO3" s="38" t="s">
        <v>139</v>
      </c>
      <c r="AP3" s="47" t="s">
        <v>258</v>
      </c>
      <c r="AQ3" s="47" t="s">
        <v>258</v>
      </c>
      <c r="AR3" s="47" t="s">
        <v>40</v>
      </c>
      <c r="AS3" s="47" t="s">
        <v>41</v>
      </c>
      <c r="AT3" s="47" t="s">
        <v>44</v>
      </c>
      <c r="AU3" s="47" t="s">
        <v>44</v>
      </c>
      <c r="AV3" s="39" t="s">
        <v>227</v>
      </c>
      <c r="AW3" s="39" t="s">
        <v>227</v>
      </c>
      <c r="AX3" s="39" t="s">
        <v>228</v>
      </c>
      <c r="AY3" s="39" t="s">
        <v>228</v>
      </c>
      <c r="AZ3" s="39" t="s">
        <v>42</v>
      </c>
      <c r="BA3" s="100" t="s">
        <v>118</v>
      </c>
      <c r="BB3" s="102" t="s">
        <v>195</v>
      </c>
      <c r="BC3" s="47" t="s">
        <v>33</v>
      </c>
      <c r="BD3" s="39" t="s">
        <v>34</v>
      </c>
      <c r="BE3" s="47" t="s">
        <v>35</v>
      </c>
      <c r="BF3" s="40" t="s">
        <v>0</v>
      </c>
      <c r="BG3" s="41" t="s">
        <v>137</v>
      </c>
      <c r="BH3" s="77" t="s">
        <v>43</v>
      </c>
      <c r="BI3" s="41" t="s">
        <v>43</v>
      </c>
      <c r="BJ3" s="42" t="s">
        <v>128</v>
      </c>
      <c r="BK3" s="80" t="s">
        <v>285</v>
      </c>
      <c r="BL3" s="229" t="s">
        <v>294</v>
      </c>
    </row>
    <row r="4" spans="1:78" s="43" customFormat="1" x14ac:dyDescent="0.2">
      <c r="A4" s="230"/>
      <c r="B4" s="119" t="s">
        <v>212</v>
      </c>
      <c r="C4" s="44" t="s">
        <v>208</v>
      </c>
      <c r="D4" s="45"/>
      <c r="E4" s="46" t="s">
        <v>212</v>
      </c>
      <c r="F4" s="46"/>
      <c r="G4" s="44" t="s">
        <v>208</v>
      </c>
      <c r="H4" s="46" t="s">
        <v>212</v>
      </c>
      <c r="I4" s="46" t="s">
        <v>212</v>
      </c>
      <c r="J4" s="46" t="s">
        <v>212</v>
      </c>
      <c r="K4" s="46" t="s">
        <v>212</v>
      </c>
      <c r="L4" s="46" t="s">
        <v>212</v>
      </c>
      <c r="M4" s="45" t="s">
        <v>212</v>
      </c>
      <c r="N4" s="46" t="s">
        <v>212</v>
      </c>
      <c r="O4" s="46" t="s">
        <v>212</v>
      </c>
      <c r="P4" s="122" t="s">
        <v>212</v>
      </c>
      <c r="Q4" s="46" t="s">
        <v>212</v>
      </c>
      <c r="R4" s="122" t="s">
        <v>208</v>
      </c>
      <c r="S4" s="142" t="s">
        <v>212</v>
      </c>
      <c r="T4" s="35" t="s">
        <v>208</v>
      </c>
      <c r="U4" s="35" t="s">
        <v>212</v>
      </c>
      <c r="V4" s="35" t="s">
        <v>208</v>
      </c>
      <c r="W4" s="36" t="s">
        <v>212</v>
      </c>
      <c r="X4" s="36" t="s">
        <v>208</v>
      </c>
      <c r="Y4" s="35" t="s">
        <v>212</v>
      </c>
      <c r="Z4" s="35" t="s">
        <v>212</v>
      </c>
      <c r="AA4" s="35" t="s">
        <v>208</v>
      </c>
      <c r="AB4" s="35" t="s">
        <v>212</v>
      </c>
      <c r="AC4" s="35" t="s">
        <v>208</v>
      </c>
      <c r="AD4" s="35" t="s">
        <v>212</v>
      </c>
      <c r="AE4" s="35" t="s">
        <v>208</v>
      </c>
      <c r="AF4" s="35" t="s">
        <v>212</v>
      </c>
      <c r="AG4" s="35" t="s">
        <v>212</v>
      </c>
      <c r="AH4" s="35" t="s">
        <v>212</v>
      </c>
      <c r="AI4" s="35" t="s">
        <v>208</v>
      </c>
      <c r="AJ4" s="36" t="s">
        <v>212</v>
      </c>
      <c r="AK4" s="147" t="s">
        <v>208</v>
      </c>
      <c r="AL4" s="36" t="s">
        <v>212</v>
      </c>
      <c r="AM4" s="147" t="s">
        <v>208</v>
      </c>
      <c r="AN4" s="37" t="s">
        <v>212</v>
      </c>
      <c r="AO4" s="38" t="s">
        <v>212</v>
      </c>
      <c r="AP4" s="39" t="s">
        <v>212</v>
      </c>
      <c r="AQ4" s="93" t="s">
        <v>208</v>
      </c>
      <c r="AR4" s="39" t="s">
        <v>212</v>
      </c>
      <c r="AS4" s="93" t="s">
        <v>208</v>
      </c>
      <c r="AT4" s="39" t="s">
        <v>212</v>
      </c>
      <c r="AU4" s="39" t="s">
        <v>208</v>
      </c>
      <c r="AV4" s="39" t="s">
        <v>212</v>
      </c>
      <c r="AW4" s="47" t="s">
        <v>208</v>
      </c>
      <c r="AX4" s="39" t="s">
        <v>212</v>
      </c>
      <c r="AY4" s="47" t="s">
        <v>208</v>
      </c>
      <c r="AZ4" s="47"/>
      <c r="BA4" s="101"/>
      <c r="BB4" s="144" t="s">
        <v>212</v>
      </c>
      <c r="BC4" s="47" t="s">
        <v>212</v>
      </c>
      <c r="BD4" s="39" t="s">
        <v>212</v>
      </c>
      <c r="BE4" s="93" t="s">
        <v>212</v>
      </c>
      <c r="BF4" s="48" t="s">
        <v>361</v>
      </c>
      <c r="BG4" s="49"/>
      <c r="BH4" s="127" t="s">
        <v>212</v>
      </c>
      <c r="BI4" s="49" t="s">
        <v>362</v>
      </c>
      <c r="BJ4" s="50"/>
      <c r="BK4" s="81"/>
      <c r="BL4" s="232"/>
    </row>
    <row r="5" spans="1:78" s="2" customFormat="1" ht="13.5" customHeight="1" thickBot="1" x14ac:dyDescent="0.25">
      <c r="A5" s="231"/>
      <c r="B5" s="120"/>
      <c r="C5" s="108" t="s">
        <v>266</v>
      </c>
      <c r="D5" s="108" t="s">
        <v>266</v>
      </c>
      <c r="E5" s="108" t="s">
        <v>266</v>
      </c>
      <c r="F5" s="108" t="s">
        <v>266</v>
      </c>
      <c r="G5" s="68"/>
      <c r="H5" s="68"/>
      <c r="I5" s="108" t="s">
        <v>266</v>
      </c>
      <c r="J5" s="108" t="s">
        <v>266</v>
      </c>
      <c r="K5" s="108"/>
      <c r="L5" s="108" t="s">
        <v>266</v>
      </c>
      <c r="M5" s="109" t="s">
        <v>266</v>
      </c>
      <c r="N5" s="108" t="s">
        <v>266</v>
      </c>
      <c r="O5" s="108"/>
      <c r="P5" s="123" t="s">
        <v>266</v>
      </c>
      <c r="Q5" s="108" t="s">
        <v>266</v>
      </c>
      <c r="R5" s="140"/>
      <c r="S5" s="143"/>
      <c r="T5" s="69"/>
      <c r="U5" s="69"/>
      <c r="V5" s="69"/>
      <c r="W5" s="148"/>
      <c r="X5" s="148"/>
      <c r="Y5" s="113" t="s">
        <v>266</v>
      </c>
      <c r="Z5" s="113" t="s">
        <v>266</v>
      </c>
      <c r="AA5" s="113"/>
      <c r="AB5" s="113" t="s">
        <v>266</v>
      </c>
      <c r="AC5" s="134"/>
      <c r="AD5" s="113" t="s">
        <v>266</v>
      </c>
      <c r="AE5" s="134"/>
      <c r="AF5" s="69"/>
      <c r="AG5" s="113" t="s">
        <v>266</v>
      </c>
      <c r="AH5" s="148"/>
      <c r="AI5" s="148"/>
      <c r="AJ5" s="148"/>
      <c r="AK5" s="148"/>
      <c r="AL5" s="113" t="s">
        <v>266</v>
      </c>
      <c r="AM5" s="148"/>
      <c r="AN5" s="110" t="s">
        <v>266</v>
      </c>
      <c r="AO5" s="111" t="s">
        <v>266</v>
      </c>
      <c r="AP5" s="94"/>
      <c r="AQ5" s="94"/>
      <c r="AR5" s="94"/>
      <c r="AS5" s="94"/>
      <c r="AT5" s="112" t="s">
        <v>266</v>
      </c>
      <c r="AU5" s="94"/>
      <c r="AV5" s="112" t="s">
        <v>266</v>
      </c>
      <c r="AW5" s="70"/>
      <c r="AX5" s="112" t="s">
        <v>266</v>
      </c>
      <c r="AY5" s="70"/>
      <c r="AZ5" s="70"/>
      <c r="BA5" s="112" t="s">
        <v>266</v>
      </c>
      <c r="BB5" s="71"/>
      <c r="BC5" s="131" t="s">
        <v>266</v>
      </c>
      <c r="BD5" s="131" t="s">
        <v>266</v>
      </c>
      <c r="BE5" s="131" t="s">
        <v>266</v>
      </c>
      <c r="BF5" s="51"/>
      <c r="BG5" s="52"/>
      <c r="BH5" s="78"/>
      <c r="BI5" s="52"/>
      <c r="BJ5" s="53"/>
      <c r="BK5" s="82"/>
      <c r="BL5" s="233"/>
    </row>
    <row r="6" spans="1:78" s="2" customFormat="1" ht="180" x14ac:dyDescent="0.2">
      <c r="A6" s="54" t="s">
        <v>68</v>
      </c>
      <c r="B6" s="116" t="s">
        <v>116</v>
      </c>
      <c r="C6" s="193" t="s">
        <v>301</v>
      </c>
      <c r="D6" s="31" t="s">
        <v>297</v>
      </c>
      <c r="E6" s="31" t="s">
        <v>299</v>
      </c>
      <c r="F6" s="31" t="s">
        <v>110</v>
      </c>
      <c r="G6" s="194" t="s">
        <v>300</v>
      </c>
      <c r="H6" s="67" t="s">
        <v>116</v>
      </c>
      <c r="I6" s="67" t="s">
        <v>120</v>
      </c>
      <c r="J6" s="67" t="s">
        <v>120</v>
      </c>
      <c r="K6" s="67" t="s">
        <v>120</v>
      </c>
      <c r="L6" s="67" t="s">
        <v>120</v>
      </c>
      <c r="M6" s="31" t="s">
        <v>116</v>
      </c>
      <c r="N6" s="31" t="s">
        <v>116</v>
      </c>
      <c r="O6" s="31" t="s">
        <v>120</v>
      </c>
      <c r="P6" s="31" t="s">
        <v>120</v>
      </c>
      <c r="Q6" s="31" t="s">
        <v>116</v>
      </c>
      <c r="R6" s="193" t="s">
        <v>965</v>
      </c>
      <c r="S6" s="31" t="s">
        <v>116</v>
      </c>
      <c r="T6" s="194" t="s">
        <v>302</v>
      </c>
      <c r="U6" s="67" t="s">
        <v>120</v>
      </c>
      <c r="V6" s="67" t="s">
        <v>63</v>
      </c>
      <c r="W6" s="67" t="s">
        <v>116</v>
      </c>
      <c r="X6" s="194" t="s">
        <v>303</v>
      </c>
      <c r="Y6" s="67" t="s">
        <v>120</v>
      </c>
      <c r="Z6" s="67" t="s">
        <v>120</v>
      </c>
      <c r="AA6" s="67" t="s">
        <v>37</v>
      </c>
      <c r="AB6" s="67" t="s">
        <v>305</v>
      </c>
      <c r="AC6" s="195" t="s">
        <v>304</v>
      </c>
      <c r="AD6" s="67" t="s">
        <v>120</v>
      </c>
      <c r="AE6" s="133" t="s">
        <v>63</v>
      </c>
      <c r="AF6" s="67" t="s">
        <v>116</v>
      </c>
      <c r="AG6" s="67" t="s">
        <v>120</v>
      </c>
      <c r="AH6" s="67" t="s">
        <v>116</v>
      </c>
      <c r="AI6" s="194" t="s">
        <v>306</v>
      </c>
      <c r="AJ6" s="67" t="s">
        <v>116</v>
      </c>
      <c r="AK6" s="67" t="s">
        <v>307</v>
      </c>
      <c r="AL6" s="67" t="s">
        <v>120</v>
      </c>
      <c r="AM6" s="67" t="s">
        <v>37</v>
      </c>
      <c r="AN6" s="31" t="s">
        <v>120</v>
      </c>
      <c r="AO6" s="31" t="s">
        <v>120</v>
      </c>
      <c r="AP6" s="31" t="s">
        <v>120</v>
      </c>
      <c r="AQ6" s="31" t="s">
        <v>37</v>
      </c>
      <c r="AR6" s="31" t="s">
        <v>120</v>
      </c>
      <c r="AS6" s="31" t="s">
        <v>37</v>
      </c>
      <c r="AT6" s="31" t="s">
        <v>120</v>
      </c>
      <c r="AU6" s="31" t="s">
        <v>37</v>
      </c>
      <c r="AV6" s="31" t="s">
        <v>116</v>
      </c>
      <c r="AW6" s="194" t="s">
        <v>308</v>
      </c>
      <c r="AX6" s="31" t="s">
        <v>116</v>
      </c>
      <c r="AY6" s="194" t="s">
        <v>308</v>
      </c>
      <c r="AZ6" s="67" t="s">
        <v>116</v>
      </c>
      <c r="BA6" s="31" t="s">
        <v>309</v>
      </c>
      <c r="BB6" s="31" t="s">
        <v>120</v>
      </c>
      <c r="BC6" s="31" t="s">
        <v>120</v>
      </c>
      <c r="BD6" s="31" t="s">
        <v>120</v>
      </c>
      <c r="BE6" s="31" t="s">
        <v>120</v>
      </c>
      <c r="BF6" s="73" t="s">
        <v>16</v>
      </c>
      <c r="BG6" s="55">
        <v>34700</v>
      </c>
      <c r="BH6" s="55" t="s">
        <v>120</v>
      </c>
      <c r="BI6" s="55" t="s">
        <v>261</v>
      </c>
      <c r="BJ6" s="193" t="s">
        <v>1039</v>
      </c>
      <c r="BK6" s="83" t="s">
        <v>966</v>
      </c>
      <c r="BL6" s="54"/>
      <c r="BM6" s="1"/>
      <c r="BN6" s="1"/>
      <c r="BO6" s="1"/>
      <c r="BP6" s="1"/>
      <c r="BQ6" s="1"/>
      <c r="BR6" s="1"/>
      <c r="BS6" s="1"/>
      <c r="BT6" s="1"/>
      <c r="BU6" s="1"/>
      <c r="BV6" s="1"/>
      <c r="BW6" s="1"/>
      <c r="BX6" s="1"/>
      <c r="BY6" s="1"/>
      <c r="BZ6" s="1"/>
    </row>
    <row r="7" spans="1:78" s="2" customFormat="1" ht="168.75" x14ac:dyDescent="0.2">
      <c r="A7" s="54" t="s">
        <v>69</v>
      </c>
      <c r="B7" s="158" t="s">
        <v>116</v>
      </c>
      <c r="C7" s="196" t="s">
        <v>311</v>
      </c>
      <c r="D7" s="32" t="s">
        <v>312</v>
      </c>
      <c r="E7" s="32" t="s">
        <v>120</v>
      </c>
      <c r="F7" s="196" t="s">
        <v>313</v>
      </c>
      <c r="G7" s="196" t="s">
        <v>315</v>
      </c>
      <c r="H7" s="32" t="s">
        <v>120</v>
      </c>
      <c r="I7" s="32" t="s">
        <v>116</v>
      </c>
      <c r="J7" s="32" t="s">
        <v>116</v>
      </c>
      <c r="K7" s="32" t="s">
        <v>116</v>
      </c>
      <c r="L7" s="32" t="s">
        <v>120</v>
      </c>
      <c r="M7" s="32" t="s">
        <v>120</v>
      </c>
      <c r="N7" s="32" t="s">
        <v>116</v>
      </c>
      <c r="O7" s="32" t="s">
        <v>120</v>
      </c>
      <c r="P7" s="32" t="s">
        <v>120</v>
      </c>
      <c r="Q7" s="32" t="s">
        <v>116</v>
      </c>
      <c r="R7" s="32" t="s">
        <v>314</v>
      </c>
      <c r="S7" s="32" t="s">
        <v>116</v>
      </c>
      <c r="T7" s="196" t="s">
        <v>317</v>
      </c>
      <c r="U7" s="32" t="s">
        <v>120</v>
      </c>
      <c r="V7" s="32" t="s">
        <v>37</v>
      </c>
      <c r="W7" s="32" t="s">
        <v>120</v>
      </c>
      <c r="X7" s="196" t="s">
        <v>1060</v>
      </c>
      <c r="Y7" s="32" t="s">
        <v>120</v>
      </c>
      <c r="Z7" s="32" t="s">
        <v>120</v>
      </c>
      <c r="AA7" s="32" t="s">
        <v>37</v>
      </c>
      <c r="AB7" s="32" t="s">
        <v>116</v>
      </c>
      <c r="AC7" s="196" t="s">
        <v>318</v>
      </c>
      <c r="AD7" s="32" t="s">
        <v>120</v>
      </c>
      <c r="AE7" s="32" t="s">
        <v>63</v>
      </c>
      <c r="AF7" s="32" t="s">
        <v>120</v>
      </c>
      <c r="AG7" s="196" t="s">
        <v>120</v>
      </c>
      <c r="AH7" s="32" t="s">
        <v>120</v>
      </c>
      <c r="AI7" s="32" t="s">
        <v>37</v>
      </c>
      <c r="AJ7" s="32" t="s">
        <v>120</v>
      </c>
      <c r="AK7" s="32" t="s">
        <v>37</v>
      </c>
      <c r="AL7" s="32" t="s">
        <v>120</v>
      </c>
      <c r="AM7" s="32" t="s">
        <v>37</v>
      </c>
      <c r="AN7" s="32" t="s">
        <v>120</v>
      </c>
      <c r="AO7" s="32" t="s">
        <v>120</v>
      </c>
      <c r="AP7" s="32" t="s">
        <v>120</v>
      </c>
      <c r="AQ7" s="32" t="s">
        <v>37</v>
      </c>
      <c r="AR7" s="32" t="s">
        <v>120</v>
      </c>
      <c r="AS7" s="32" t="s">
        <v>37</v>
      </c>
      <c r="AT7" s="32" t="s">
        <v>120</v>
      </c>
      <c r="AU7" s="32" t="s">
        <v>37</v>
      </c>
      <c r="AV7" s="32" t="s">
        <v>116</v>
      </c>
      <c r="AW7" s="196" t="s">
        <v>319</v>
      </c>
      <c r="AX7" s="32" t="s">
        <v>116</v>
      </c>
      <c r="AY7" s="196" t="s">
        <v>319</v>
      </c>
      <c r="AZ7" s="196" t="s">
        <v>320</v>
      </c>
      <c r="BA7" s="32" t="s">
        <v>261</v>
      </c>
      <c r="BB7" s="32" t="s">
        <v>120</v>
      </c>
      <c r="BC7" s="32" t="s">
        <v>120</v>
      </c>
      <c r="BD7" s="32" t="s">
        <v>120</v>
      </c>
      <c r="BE7" s="32" t="s">
        <v>120</v>
      </c>
      <c r="BF7" s="225" t="s">
        <v>310</v>
      </c>
      <c r="BG7" s="56">
        <v>36039</v>
      </c>
      <c r="BH7" s="56" t="s">
        <v>120</v>
      </c>
      <c r="BI7" s="178" t="s">
        <v>261</v>
      </c>
      <c r="BJ7" s="196" t="s">
        <v>1040</v>
      </c>
      <c r="BK7" s="73" t="s">
        <v>155</v>
      </c>
      <c r="BL7" s="54"/>
      <c r="BM7" s="1"/>
      <c r="BN7" s="1"/>
      <c r="BO7" s="1"/>
      <c r="BP7" s="1"/>
      <c r="BQ7" s="1"/>
      <c r="BR7" s="1"/>
      <c r="BS7" s="1"/>
      <c r="BT7" s="1"/>
      <c r="BU7" s="1"/>
      <c r="BV7" s="1"/>
      <c r="BW7" s="1"/>
      <c r="BX7" s="1"/>
      <c r="BY7" s="1"/>
      <c r="BZ7" s="1"/>
    </row>
    <row r="8" spans="1:78" s="4" customFormat="1" ht="360" x14ac:dyDescent="0.2">
      <c r="A8" s="54" t="s">
        <v>70</v>
      </c>
      <c r="B8" s="193" t="s">
        <v>974</v>
      </c>
      <c r="C8" s="194" t="s">
        <v>970</v>
      </c>
      <c r="D8" s="31">
        <v>15</v>
      </c>
      <c r="E8" s="31" t="s">
        <v>973</v>
      </c>
      <c r="F8" s="31" t="s">
        <v>111</v>
      </c>
      <c r="G8" s="193" t="s">
        <v>971</v>
      </c>
      <c r="H8" s="31" t="s">
        <v>116</v>
      </c>
      <c r="I8" s="193" t="s">
        <v>974</v>
      </c>
      <c r="J8" s="31" t="s">
        <v>116</v>
      </c>
      <c r="K8" s="31" t="s">
        <v>967</v>
      </c>
      <c r="L8" s="67" t="s">
        <v>116</v>
      </c>
      <c r="M8" s="193" t="s">
        <v>974</v>
      </c>
      <c r="N8" s="31" t="s">
        <v>116</v>
      </c>
      <c r="O8" s="31" t="s">
        <v>120</v>
      </c>
      <c r="P8" s="31" t="s">
        <v>120</v>
      </c>
      <c r="Q8" s="31" t="s">
        <v>120</v>
      </c>
      <c r="R8" s="193" t="s">
        <v>321</v>
      </c>
      <c r="S8" s="31" t="s">
        <v>116</v>
      </c>
      <c r="T8" s="193" t="s">
        <v>322</v>
      </c>
      <c r="U8" s="31" t="s">
        <v>120</v>
      </c>
      <c r="V8" s="31" t="s">
        <v>63</v>
      </c>
      <c r="W8" s="31" t="s">
        <v>116</v>
      </c>
      <c r="X8" s="193" t="s">
        <v>972</v>
      </c>
      <c r="Y8" s="31" t="s">
        <v>116</v>
      </c>
      <c r="Z8" s="31" t="s">
        <v>116</v>
      </c>
      <c r="AA8" s="193" t="s">
        <v>323</v>
      </c>
      <c r="AB8" s="31" t="s">
        <v>974</v>
      </c>
      <c r="AC8" s="31" t="s">
        <v>975</v>
      </c>
      <c r="AD8" s="31" t="s">
        <v>974</v>
      </c>
      <c r="AE8" s="31" t="s">
        <v>975</v>
      </c>
      <c r="AF8" s="31" t="s">
        <v>116</v>
      </c>
      <c r="AG8" s="31" t="s">
        <v>120</v>
      </c>
      <c r="AH8" s="31" t="s">
        <v>120</v>
      </c>
      <c r="AI8" s="31" t="s">
        <v>37</v>
      </c>
      <c r="AJ8" s="31" t="s">
        <v>120</v>
      </c>
      <c r="AK8" s="31" t="s">
        <v>37</v>
      </c>
      <c r="AL8" s="31" t="s">
        <v>116</v>
      </c>
      <c r="AM8" s="193" t="s">
        <v>324</v>
      </c>
      <c r="AN8" s="31" t="s">
        <v>116</v>
      </c>
      <c r="AO8" s="31" t="s">
        <v>116</v>
      </c>
      <c r="AP8" s="31" t="s">
        <v>116</v>
      </c>
      <c r="AQ8" s="193" t="s">
        <v>325</v>
      </c>
      <c r="AR8" s="31" t="s">
        <v>120</v>
      </c>
      <c r="AS8" s="31" t="s">
        <v>37</v>
      </c>
      <c r="AT8" s="31" t="s">
        <v>120</v>
      </c>
      <c r="AU8" s="31" t="s">
        <v>37</v>
      </c>
      <c r="AV8" s="31" t="s">
        <v>116</v>
      </c>
      <c r="AW8" s="193" t="s">
        <v>326</v>
      </c>
      <c r="AX8" s="31" t="s">
        <v>116</v>
      </c>
      <c r="AY8" s="193" t="s">
        <v>326</v>
      </c>
      <c r="AZ8" s="31" t="s">
        <v>116</v>
      </c>
      <c r="BA8" s="193" t="s">
        <v>968</v>
      </c>
      <c r="BB8" s="31" t="s">
        <v>120</v>
      </c>
      <c r="BC8" s="31" t="s">
        <v>969</v>
      </c>
      <c r="BD8" s="31" t="s">
        <v>120</v>
      </c>
      <c r="BE8" s="31" t="s">
        <v>120</v>
      </c>
      <c r="BF8" s="72" t="s">
        <v>10</v>
      </c>
      <c r="BG8" s="75">
        <v>2006</v>
      </c>
      <c r="BH8" s="75" t="s">
        <v>116</v>
      </c>
      <c r="BI8" s="176" t="s">
        <v>255</v>
      </c>
      <c r="BJ8" s="193" t="s">
        <v>976</v>
      </c>
      <c r="BK8" s="72" t="s">
        <v>25</v>
      </c>
      <c r="BL8" s="54"/>
      <c r="BM8" s="8"/>
      <c r="BN8" s="8"/>
      <c r="BO8" s="8"/>
      <c r="BP8" s="8"/>
      <c r="BQ8" s="8"/>
      <c r="BR8" s="8"/>
      <c r="BS8" s="8"/>
      <c r="BT8" s="8"/>
      <c r="BU8" s="8"/>
      <c r="BV8" s="8"/>
      <c r="BW8" s="8"/>
      <c r="BX8" s="8"/>
      <c r="BY8" s="8"/>
      <c r="BZ8" s="8"/>
    </row>
    <row r="9" spans="1:78" s="2" customFormat="1" ht="180" x14ac:dyDescent="0.2">
      <c r="A9" s="54" t="s">
        <v>71</v>
      </c>
      <c r="B9" s="158" t="s">
        <v>116</v>
      </c>
      <c r="C9" s="196" t="s">
        <v>328</v>
      </c>
      <c r="D9" s="59">
        <v>20</v>
      </c>
      <c r="E9" s="32" t="s">
        <v>116</v>
      </c>
      <c r="F9" s="32" t="s">
        <v>110</v>
      </c>
      <c r="G9" s="196" t="s">
        <v>329</v>
      </c>
      <c r="H9" s="32" t="s">
        <v>116</v>
      </c>
      <c r="I9" s="32" t="s">
        <v>116</v>
      </c>
      <c r="J9" s="32" t="s">
        <v>120</v>
      </c>
      <c r="K9" s="32" t="s">
        <v>116</v>
      </c>
      <c r="L9" s="32" t="s">
        <v>120</v>
      </c>
      <c r="M9" s="32" t="s">
        <v>116</v>
      </c>
      <c r="N9" s="32" t="s">
        <v>116</v>
      </c>
      <c r="O9" s="32" t="s">
        <v>120</v>
      </c>
      <c r="P9" s="32" t="s">
        <v>116</v>
      </c>
      <c r="Q9" s="32" t="s">
        <v>116</v>
      </c>
      <c r="R9" s="196" t="s">
        <v>330</v>
      </c>
      <c r="S9" s="32" t="s">
        <v>116</v>
      </c>
      <c r="T9" s="196" t="s">
        <v>331</v>
      </c>
      <c r="U9" s="32" t="s">
        <v>120</v>
      </c>
      <c r="V9" s="32" t="s">
        <v>37</v>
      </c>
      <c r="W9" s="32" t="s">
        <v>116</v>
      </c>
      <c r="X9" s="196" t="s">
        <v>332</v>
      </c>
      <c r="Y9" s="32" t="s">
        <v>120</v>
      </c>
      <c r="Z9" s="32" t="s">
        <v>116</v>
      </c>
      <c r="AA9" s="196" t="s">
        <v>333</v>
      </c>
      <c r="AB9" s="32" t="s">
        <v>116</v>
      </c>
      <c r="AC9" s="196" t="s">
        <v>334</v>
      </c>
      <c r="AD9" s="32" t="s">
        <v>120</v>
      </c>
      <c r="AE9" s="32" t="s">
        <v>63</v>
      </c>
      <c r="AF9" s="32" t="s">
        <v>116</v>
      </c>
      <c r="AG9" s="32" t="s">
        <v>120</v>
      </c>
      <c r="AH9" s="32" t="s">
        <v>116</v>
      </c>
      <c r="AI9" s="32" t="s">
        <v>335</v>
      </c>
      <c r="AJ9" s="32" t="s">
        <v>116</v>
      </c>
      <c r="AK9" s="200" t="s">
        <v>336</v>
      </c>
      <c r="AL9" s="32" t="s">
        <v>116</v>
      </c>
      <c r="AM9" s="200" t="s">
        <v>337</v>
      </c>
      <c r="AN9" s="32" t="s">
        <v>120</v>
      </c>
      <c r="AO9" s="32" t="s">
        <v>116</v>
      </c>
      <c r="AP9" s="32" t="s">
        <v>116</v>
      </c>
      <c r="AQ9" s="196" t="s">
        <v>1062</v>
      </c>
      <c r="AR9" s="32" t="s">
        <v>120</v>
      </c>
      <c r="AS9" s="32" t="s">
        <v>37</v>
      </c>
      <c r="AT9" s="32" t="s">
        <v>120</v>
      </c>
      <c r="AU9" s="32" t="s">
        <v>37</v>
      </c>
      <c r="AV9" s="32" t="s">
        <v>116</v>
      </c>
      <c r="AW9" s="196" t="s">
        <v>338</v>
      </c>
      <c r="AX9" s="32" t="s">
        <v>116</v>
      </c>
      <c r="AY9" s="196" t="s">
        <v>338</v>
      </c>
      <c r="AZ9" s="32" t="s">
        <v>116</v>
      </c>
      <c r="BA9" s="196" t="s">
        <v>339</v>
      </c>
      <c r="BB9" s="32" t="s">
        <v>120</v>
      </c>
      <c r="BC9" s="32" t="s">
        <v>120</v>
      </c>
      <c r="BD9" s="32" t="s">
        <v>120</v>
      </c>
      <c r="BE9" s="32" t="s">
        <v>120</v>
      </c>
      <c r="BF9" s="199" t="s">
        <v>1063</v>
      </c>
      <c r="BG9" s="56" t="s">
        <v>327</v>
      </c>
      <c r="BH9" s="56" t="s">
        <v>120</v>
      </c>
      <c r="BI9" s="56" t="s">
        <v>261</v>
      </c>
      <c r="BJ9" s="198"/>
      <c r="BK9" s="197" t="s">
        <v>156</v>
      </c>
      <c r="BL9" s="54"/>
      <c r="BM9" s="1"/>
      <c r="BN9" s="1"/>
      <c r="BO9" s="1"/>
      <c r="BP9" s="1"/>
      <c r="BQ9" s="1"/>
      <c r="BR9" s="1"/>
      <c r="BS9" s="1"/>
      <c r="BT9" s="1"/>
      <c r="BU9" s="1"/>
      <c r="BV9" s="1"/>
      <c r="BW9" s="1"/>
      <c r="BX9" s="1"/>
      <c r="BY9" s="1"/>
      <c r="BZ9" s="1"/>
    </row>
    <row r="10" spans="1:78" s="2" customFormat="1" ht="247.5" x14ac:dyDescent="0.2">
      <c r="A10" s="54" t="s">
        <v>72</v>
      </c>
      <c r="B10" s="116" t="s">
        <v>116</v>
      </c>
      <c r="C10" s="201" t="s">
        <v>340</v>
      </c>
      <c r="D10" s="31">
        <v>28</v>
      </c>
      <c r="E10" s="31" t="s">
        <v>116</v>
      </c>
      <c r="F10" s="31" t="s">
        <v>111</v>
      </c>
      <c r="G10" s="202" t="s">
        <v>341</v>
      </c>
      <c r="H10" s="31" t="s">
        <v>116</v>
      </c>
      <c r="I10" s="31" t="s">
        <v>116</v>
      </c>
      <c r="J10" s="31" t="s">
        <v>116</v>
      </c>
      <c r="K10" s="31" t="s">
        <v>116</v>
      </c>
      <c r="L10" s="67" t="s">
        <v>116</v>
      </c>
      <c r="M10" s="31" t="s">
        <v>116</v>
      </c>
      <c r="N10" s="31" t="s">
        <v>116</v>
      </c>
      <c r="O10" s="31" t="s">
        <v>120</v>
      </c>
      <c r="P10" s="31" t="s">
        <v>342</v>
      </c>
      <c r="Q10" s="31" t="s">
        <v>116</v>
      </c>
      <c r="R10" s="193" t="s">
        <v>343</v>
      </c>
      <c r="S10" s="31" t="s">
        <v>116</v>
      </c>
      <c r="T10" s="193" t="s">
        <v>344</v>
      </c>
      <c r="U10" s="31" t="s">
        <v>116</v>
      </c>
      <c r="V10" s="201" t="s">
        <v>345</v>
      </c>
      <c r="W10" s="31" t="s">
        <v>116</v>
      </c>
      <c r="X10" s="193" t="s">
        <v>419</v>
      </c>
      <c r="Y10" s="31" t="s">
        <v>120</v>
      </c>
      <c r="Z10" s="31" t="s">
        <v>120</v>
      </c>
      <c r="AA10" s="31" t="s">
        <v>37</v>
      </c>
      <c r="AB10" s="31" t="s">
        <v>116</v>
      </c>
      <c r="AC10" s="202" t="s">
        <v>1042</v>
      </c>
      <c r="AD10" s="31" t="s">
        <v>120</v>
      </c>
      <c r="AE10" s="31" t="s">
        <v>63</v>
      </c>
      <c r="AF10" s="31" t="s">
        <v>116</v>
      </c>
      <c r="AG10" s="186" t="s">
        <v>120</v>
      </c>
      <c r="AH10" s="31" t="s">
        <v>120</v>
      </c>
      <c r="AI10" s="2" t="s">
        <v>37</v>
      </c>
      <c r="AJ10" s="31" t="s">
        <v>120</v>
      </c>
      <c r="AK10" s="31" t="s">
        <v>37</v>
      </c>
      <c r="AL10" s="31" t="s">
        <v>120</v>
      </c>
      <c r="AM10" s="31" t="s">
        <v>37</v>
      </c>
      <c r="AN10" s="31" t="s">
        <v>120</v>
      </c>
      <c r="AO10" s="31" t="s">
        <v>116</v>
      </c>
      <c r="AP10" s="31" t="s">
        <v>116</v>
      </c>
      <c r="AQ10" s="193" t="s">
        <v>1061</v>
      </c>
      <c r="AR10" s="31" t="s">
        <v>120</v>
      </c>
      <c r="AS10" s="31" t="s">
        <v>37</v>
      </c>
      <c r="AT10" s="31" t="s">
        <v>120</v>
      </c>
      <c r="AU10" s="31" t="s">
        <v>37</v>
      </c>
      <c r="AV10" s="31" t="s">
        <v>116</v>
      </c>
      <c r="AW10" s="193" t="s">
        <v>346</v>
      </c>
      <c r="AX10" s="31" t="s">
        <v>116</v>
      </c>
      <c r="AY10" s="193" t="s">
        <v>346</v>
      </c>
      <c r="AZ10" s="31" t="s">
        <v>120</v>
      </c>
      <c r="BA10" s="31" t="s">
        <v>347</v>
      </c>
      <c r="BB10" s="31" t="s">
        <v>120</v>
      </c>
      <c r="BC10" s="31" t="s">
        <v>120</v>
      </c>
      <c r="BD10" s="31" t="s">
        <v>120</v>
      </c>
      <c r="BE10" s="31" t="s">
        <v>120</v>
      </c>
      <c r="BF10" s="189" t="s">
        <v>1047</v>
      </c>
      <c r="BG10" s="79">
        <v>39363</v>
      </c>
      <c r="BH10" s="75" t="s">
        <v>120</v>
      </c>
      <c r="BI10" s="222" t="s">
        <v>1048</v>
      </c>
      <c r="BJ10" s="224" t="s">
        <v>1041</v>
      </c>
      <c r="BK10" s="2" t="s">
        <v>348</v>
      </c>
      <c r="BL10" s="54"/>
      <c r="BM10" s="1"/>
      <c r="BN10" s="1"/>
      <c r="BO10" s="1"/>
      <c r="BP10" s="1"/>
      <c r="BQ10" s="1"/>
      <c r="BR10" s="1"/>
      <c r="BS10" s="1"/>
      <c r="BT10" s="1"/>
      <c r="BU10" s="1"/>
      <c r="BV10" s="1"/>
      <c r="BW10" s="1"/>
      <c r="BX10" s="1"/>
      <c r="BY10" s="1"/>
      <c r="BZ10" s="1"/>
    </row>
    <row r="11" spans="1:78" s="2" customFormat="1" ht="371.25" x14ac:dyDescent="0.2">
      <c r="A11" s="54" t="s">
        <v>73</v>
      </c>
      <c r="B11" s="158" t="s">
        <v>116</v>
      </c>
      <c r="C11" s="203" t="s">
        <v>960</v>
      </c>
      <c r="D11" s="32">
        <v>30</v>
      </c>
      <c r="E11" s="32" t="s">
        <v>120</v>
      </c>
      <c r="F11" s="32" t="s">
        <v>110</v>
      </c>
      <c r="G11" s="203" t="s">
        <v>351</v>
      </c>
      <c r="H11" s="32" t="s">
        <v>120</v>
      </c>
      <c r="I11" s="32" t="s">
        <v>120</v>
      </c>
      <c r="J11" s="32" t="s">
        <v>116</v>
      </c>
      <c r="K11" s="32" t="s">
        <v>116</v>
      </c>
      <c r="L11" s="32" t="s">
        <v>120</v>
      </c>
      <c r="M11" s="32" t="s">
        <v>116</v>
      </c>
      <c r="N11" s="32" t="s">
        <v>116</v>
      </c>
      <c r="O11" s="32" t="s">
        <v>116</v>
      </c>
      <c r="P11" s="32" t="s">
        <v>120</v>
      </c>
      <c r="Q11" s="32" t="s">
        <v>116</v>
      </c>
      <c r="R11" s="200" t="s">
        <v>961</v>
      </c>
      <c r="S11" s="32" t="s">
        <v>116</v>
      </c>
      <c r="T11" s="203" t="s">
        <v>962</v>
      </c>
      <c r="U11" s="32" t="s">
        <v>120</v>
      </c>
      <c r="V11" s="32" t="s">
        <v>37</v>
      </c>
      <c r="W11" s="32" t="s">
        <v>116</v>
      </c>
      <c r="X11" s="203" t="s">
        <v>352</v>
      </c>
      <c r="Y11" s="32" t="s">
        <v>120</v>
      </c>
      <c r="Z11" s="32" t="s">
        <v>116</v>
      </c>
      <c r="AA11" s="203" t="s">
        <v>353</v>
      </c>
      <c r="AB11" s="32" t="s">
        <v>116</v>
      </c>
      <c r="AC11" s="203" t="s">
        <v>354</v>
      </c>
      <c r="AD11" s="32" t="s">
        <v>120</v>
      </c>
      <c r="AE11" s="32" t="s">
        <v>63</v>
      </c>
      <c r="AF11" s="32" t="s">
        <v>116</v>
      </c>
      <c r="AG11" s="32" t="s">
        <v>120</v>
      </c>
      <c r="AH11" s="32" t="s">
        <v>116</v>
      </c>
      <c r="AI11" s="196" t="s">
        <v>349</v>
      </c>
      <c r="AJ11" s="32" t="s">
        <v>120</v>
      </c>
      <c r="AK11" s="32" t="s">
        <v>37</v>
      </c>
      <c r="AL11" s="32" t="s">
        <v>120</v>
      </c>
      <c r="AM11" s="32" t="s">
        <v>37</v>
      </c>
      <c r="AN11" s="32" t="s">
        <v>116</v>
      </c>
      <c r="AO11" s="32" t="s">
        <v>116</v>
      </c>
      <c r="AP11" s="32" t="s">
        <v>116</v>
      </c>
      <c r="AQ11" s="200" t="s">
        <v>350</v>
      </c>
      <c r="AR11" s="32" t="s">
        <v>116</v>
      </c>
      <c r="AS11" s="200" t="s">
        <v>355</v>
      </c>
      <c r="AT11" s="32" t="s">
        <v>120</v>
      </c>
      <c r="AU11" s="32" t="s">
        <v>37</v>
      </c>
      <c r="AV11" s="32" t="s">
        <v>116</v>
      </c>
      <c r="AW11" s="196" t="s">
        <v>356</v>
      </c>
      <c r="AX11" s="32" t="s">
        <v>116</v>
      </c>
      <c r="AY11" s="200" t="s">
        <v>357</v>
      </c>
      <c r="AZ11" s="32" t="s">
        <v>120</v>
      </c>
      <c r="BA11" s="196" t="s">
        <v>358</v>
      </c>
      <c r="BB11" s="32" t="s">
        <v>120</v>
      </c>
      <c r="BC11" s="32" t="s">
        <v>360</v>
      </c>
      <c r="BD11" s="163" t="s">
        <v>191</v>
      </c>
      <c r="BE11" s="32" t="s">
        <v>120</v>
      </c>
      <c r="BF11" s="188" t="s">
        <v>1049</v>
      </c>
      <c r="BG11" s="56">
        <v>39892</v>
      </c>
      <c r="BH11" s="56" t="s">
        <v>120</v>
      </c>
      <c r="BI11" s="56" t="s">
        <v>261</v>
      </c>
      <c r="BJ11" s="196" t="s">
        <v>359</v>
      </c>
      <c r="BK11" s="73" t="s">
        <v>1050</v>
      </c>
      <c r="BL11" s="54"/>
      <c r="BM11" s="1"/>
      <c r="BN11" s="1"/>
      <c r="BO11" s="1"/>
      <c r="BP11" s="1"/>
      <c r="BQ11" s="1"/>
      <c r="BR11" s="1"/>
      <c r="BS11" s="1"/>
      <c r="BT11" s="1"/>
      <c r="BU11" s="1"/>
      <c r="BV11" s="1"/>
      <c r="BW11" s="1"/>
      <c r="BX11" s="1"/>
      <c r="BY11" s="1"/>
      <c r="BZ11" s="1"/>
    </row>
    <row r="12" spans="1:78" s="2" customFormat="1" ht="409.5" x14ac:dyDescent="0.2">
      <c r="A12" s="54" t="s">
        <v>241</v>
      </c>
      <c r="B12" s="116" t="s">
        <v>116</v>
      </c>
      <c r="C12" s="185" t="s">
        <v>364</v>
      </c>
      <c r="D12" s="31">
        <v>30</v>
      </c>
      <c r="E12" s="31" t="s">
        <v>116</v>
      </c>
      <c r="F12" s="31" t="s">
        <v>110</v>
      </c>
      <c r="G12" s="201" t="s">
        <v>363</v>
      </c>
      <c r="H12" s="31" t="s">
        <v>116</v>
      </c>
      <c r="I12" s="31" t="s">
        <v>116</v>
      </c>
      <c r="J12" s="31" t="s">
        <v>120</v>
      </c>
      <c r="K12" s="31" t="s">
        <v>120</v>
      </c>
      <c r="L12" s="67" t="s">
        <v>116</v>
      </c>
      <c r="M12" s="31" t="s">
        <v>116</v>
      </c>
      <c r="N12" s="31" t="s">
        <v>116</v>
      </c>
      <c r="O12" s="31" t="s">
        <v>120</v>
      </c>
      <c r="P12" s="31" t="s">
        <v>116</v>
      </c>
      <c r="Q12" s="31" t="s">
        <v>116</v>
      </c>
      <c r="R12" s="193" t="s">
        <v>365</v>
      </c>
      <c r="S12" s="31" t="s">
        <v>116</v>
      </c>
      <c r="T12" s="201" t="s">
        <v>366</v>
      </c>
      <c r="U12" s="31" t="s">
        <v>120</v>
      </c>
      <c r="V12" s="31" t="s">
        <v>37</v>
      </c>
      <c r="W12" s="31" t="s">
        <v>116</v>
      </c>
      <c r="X12" s="201" t="s">
        <v>367</v>
      </c>
      <c r="Y12" s="31" t="s">
        <v>116</v>
      </c>
      <c r="Z12" s="31" t="s">
        <v>116</v>
      </c>
      <c r="AA12" s="193" t="s">
        <v>368</v>
      </c>
      <c r="AB12" s="31" t="s">
        <v>116</v>
      </c>
      <c r="AC12" s="201" t="s">
        <v>369</v>
      </c>
      <c r="AD12" s="31" t="s">
        <v>120</v>
      </c>
      <c r="AE12" s="31" t="s">
        <v>63</v>
      </c>
      <c r="AF12" s="31" t="s">
        <v>116</v>
      </c>
      <c r="AG12" s="31" t="s">
        <v>120</v>
      </c>
      <c r="AH12" s="31" t="s">
        <v>116</v>
      </c>
      <c r="AI12" s="185" t="s">
        <v>370</v>
      </c>
      <c r="AJ12" s="31" t="s">
        <v>116</v>
      </c>
      <c r="AK12" s="185" t="s">
        <v>371</v>
      </c>
      <c r="AL12" s="31" t="s">
        <v>120</v>
      </c>
      <c r="AM12" s="31" t="s">
        <v>37</v>
      </c>
      <c r="AN12" s="31" t="s">
        <v>116</v>
      </c>
      <c r="AO12" s="31" t="s">
        <v>116</v>
      </c>
      <c r="AP12" s="31" t="s">
        <v>116</v>
      </c>
      <c r="AQ12" s="201" t="s">
        <v>942</v>
      </c>
      <c r="AR12" s="31" t="s">
        <v>120</v>
      </c>
      <c r="AS12" s="31" t="s">
        <v>37</v>
      </c>
      <c r="AT12" s="31" t="s">
        <v>120</v>
      </c>
      <c r="AU12" s="31" t="s">
        <v>37</v>
      </c>
      <c r="AV12" s="31" t="s">
        <v>116</v>
      </c>
      <c r="AW12" s="201" t="s">
        <v>372</v>
      </c>
      <c r="AX12" s="31" t="s">
        <v>116</v>
      </c>
      <c r="AY12" s="201" t="s">
        <v>372</v>
      </c>
      <c r="AZ12" s="31" t="s">
        <v>116</v>
      </c>
      <c r="BA12" s="31" t="s">
        <v>943</v>
      </c>
      <c r="BB12" s="31" t="s">
        <v>120</v>
      </c>
      <c r="BC12" s="31" t="s">
        <v>116</v>
      </c>
      <c r="BD12" s="2" t="s">
        <v>120</v>
      </c>
      <c r="BE12" s="31" t="s">
        <v>120</v>
      </c>
      <c r="BF12" s="72" t="s">
        <v>945</v>
      </c>
      <c r="BG12" s="55" t="s">
        <v>23</v>
      </c>
      <c r="BH12" s="55" t="s">
        <v>116</v>
      </c>
      <c r="BI12" s="72" t="s">
        <v>944</v>
      </c>
      <c r="BJ12" s="193" t="s">
        <v>946</v>
      </c>
      <c r="BK12" s="72" t="s">
        <v>242</v>
      </c>
      <c r="BL12" s="54"/>
      <c r="BM12" s="1"/>
      <c r="BN12" s="1"/>
      <c r="BO12" s="1"/>
      <c r="BP12" s="1"/>
      <c r="BQ12" s="1"/>
      <c r="BR12" s="1"/>
      <c r="BS12" s="1"/>
      <c r="BT12" s="1"/>
      <c r="BU12" s="1"/>
      <c r="BV12" s="1"/>
      <c r="BW12" s="1"/>
      <c r="BX12" s="1"/>
      <c r="BY12" s="1"/>
      <c r="BZ12" s="1"/>
    </row>
    <row r="13" spans="1:78" s="2" customFormat="1" ht="281.25" x14ac:dyDescent="0.2">
      <c r="A13" s="54" t="s">
        <v>74</v>
      </c>
      <c r="B13" s="158" t="s">
        <v>116</v>
      </c>
      <c r="C13" s="196" t="s">
        <v>373</v>
      </c>
      <c r="D13" s="59">
        <v>10</v>
      </c>
      <c r="E13" s="32" t="s">
        <v>120</v>
      </c>
      <c r="F13" s="32" t="s">
        <v>111</v>
      </c>
      <c r="G13" s="196" t="s">
        <v>374</v>
      </c>
      <c r="H13" s="32" t="s">
        <v>116</v>
      </c>
      <c r="I13" s="32" t="s">
        <v>116</v>
      </c>
      <c r="J13" s="32" t="s">
        <v>120</v>
      </c>
      <c r="K13" s="32" t="s">
        <v>116</v>
      </c>
      <c r="L13" s="32" t="s">
        <v>120</v>
      </c>
      <c r="M13" s="32" t="s">
        <v>116</v>
      </c>
      <c r="N13" s="32" t="s">
        <v>116</v>
      </c>
      <c r="O13" s="32" t="s">
        <v>120</v>
      </c>
      <c r="P13" s="32" t="s">
        <v>120</v>
      </c>
      <c r="Q13" s="32" t="s">
        <v>116</v>
      </c>
      <c r="R13" s="196" t="s">
        <v>375</v>
      </c>
      <c r="S13" s="32" t="s">
        <v>116</v>
      </c>
      <c r="T13" s="196" t="s">
        <v>376</v>
      </c>
      <c r="U13" s="32" t="s">
        <v>120</v>
      </c>
      <c r="V13" s="32" t="s">
        <v>37</v>
      </c>
      <c r="W13" s="32" t="s">
        <v>120</v>
      </c>
      <c r="X13" s="163"/>
      <c r="Y13" s="32" t="s">
        <v>120</v>
      </c>
      <c r="Z13" s="32" t="s">
        <v>120</v>
      </c>
      <c r="AA13" s="32" t="s">
        <v>37</v>
      </c>
      <c r="AB13" s="32" t="s">
        <v>116</v>
      </c>
      <c r="AC13" s="196" t="s">
        <v>377</v>
      </c>
      <c r="AD13" s="32" t="s">
        <v>120</v>
      </c>
      <c r="AE13" s="32" t="s">
        <v>63</v>
      </c>
      <c r="AF13" s="32" t="s">
        <v>120</v>
      </c>
      <c r="AG13" s="32" t="s">
        <v>120</v>
      </c>
      <c r="AH13" s="32" t="s">
        <v>116</v>
      </c>
      <c r="AI13" s="196" t="s">
        <v>378</v>
      </c>
      <c r="AJ13" s="32" t="s">
        <v>116</v>
      </c>
      <c r="AK13" s="196" t="s">
        <v>379</v>
      </c>
      <c r="AL13" s="32" t="s">
        <v>120</v>
      </c>
      <c r="AM13" s="32" t="s">
        <v>37</v>
      </c>
      <c r="AN13" s="32" t="s">
        <v>116</v>
      </c>
      <c r="AO13" s="32" t="s">
        <v>116</v>
      </c>
      <c r="AP13" s="32" t="s">
        <v>120</v>
      </c>
      <c r="AQ13" s="32" t="s">
        <v>37</v>
      </c>
      <c r="AR13" s="32" t="s">
        <v>120</v>
      </c>
      <c r="AS13" s="32" t="s">
        <v>37</v>
      </c>
      <c r="AT13" s="32" t="s">
        <v>120</v>
      </c>
      <c r="AU13" s="32" t="s">
        <v>37</v>
      </c>
      <c r="AV13" s="32" t="s">
        <v>116</v>
      </c>
      <c r="AW13" s="196" t="s">
        <v>380</v>
      </c>
      <c r="AX13" s="32" t="s">
        <v>116</v>
      </c>
      <c r="AY13" s="196" t="s">
        <v>380</v>
      </c>
      <c r="AZ13" s="32" t="s">
        <v>116</v>
      </c>
      <c r="BA13" s="32" t="s">
        <v>150</v>
      </c>
      <c r="BB13" s="32" t="s">
        <v>120</v>
      </c>
      <c r="BC13" s="32" t="s">
        <v>120</v>
      </c>
      <c r="BD13" s="153" t="s">
        <v>120</v>
      </c>
      <c r="BE13" s="32" t="s">
        <v>120</v>
      </c>
      <c r="BF13" s="188" t="s">
        <v>12</v>
      </c>
      <c r="BG13" s="56">
        <v>34700</v>
      </c>
      <c r="BH13" s="56" t="s">
        <v>120</v>
      </c>
      <c r="BI13" s="56" t="s">
        <v>261</v>
      </c>
      <c r="BJ13" s="196"/>
      <c r="BK13" s="73" t="s">
        <v>158</v>
      </c>
      <c r="BL13" s="54"/>
      <c r="BM13" s="1"/>
      <c r="BN13" s="1"/>
      <c r="BO13" s="1"/>
      <c r="BP13" s="1"/>
      <c r="BQ13" s="1"/>
      <c r="BR13" s="1"/>
      <c r="BS13" s="1"/>
      <c r="BT13" s="1"/>
      <c r="BU13" s="1"/>
      <c r="BV13" s="1"/>
      <c r="BW13" s="1"/>
      <c r="BX13" s="1"/>
      <c r="BY13" s="1"/>
      <c r="BZ13" s="1"/>
    </row>
    <row r="14" spans="1:78" s="2" customFormat="1" ht="270" x14ac:dyDescent="0.2">
      <c r="A14" s="54" t="s">
        <v>75</v>
      </c>
      <c r="B14" s="116" t="s">
        <v>116</v>
      </c>
      <c r="C14" s="193" t="s">
        <v>382</v>
      </c>
      <c r="D14" s="31">
        <v>30</v>
      </c>
      <c r="E14" s="193" t="s">
        <v>383</v>
      </c>
      <c r="F14" s="31" t="s">
        <v>111</v>
      </c>
      <c r="G14" s="193" t="s">
        <v>384</v>
      </c>
      <c r="H14" s="31" t="s">
        <v>116</v>
      </c>
      <c r="I14" s="31" t="s">
        <v>120</v>
      </c>
      <c r="J14" s="31" t="s">
        <v>120</v>
      </c>
      <c r="K14" s="31" t="s">
        <v>116</v>
      </c>
      <c r="L14" s="67" t="s">
        <v>120</v>
      </c>
      <c r="M14" s="31" t="s">
        <v>116</v>
      </c>
      <c r="N14" s="31" t="s">
        <v>116</v>
      </c>
      <c r="O14" s="31" t="s">
        <v>120</v>
      </c>
      <c r="P14" s="31" t="s">
        <v>120</v>
      </c>
      <c r="Q14" s="31" t="s">
        <v>116</v>
      </c>
      <c r="R14" s="193" t="s">
        <v>385</v>
      </c>
      <c r="S14" s="31" t="s">
        <v>116</v>
      </c>
      <c r="T14" s="193" t="s">
        <v>386</v>
      </c>
      <c r="U14" s="31" t="s">
        <v>120</v>
      </c>
      <c r="V14" s="31" t="s">
        <v>37</v>
      </c>
      <c r="W14" s="31" t="s">
        <v>120</v>
      </c>
      <c r="X14" s="187" t="s">
        <v>37</v>
      </c>
      <c r="Y14" s="31" t="s">
        <v>120</v>
      </c>
      <c r="Z14" s="31" t="s">
        <v>120</v>
      </c>
      <c r="AA14" s="31" t="s">
        <v>37</v>
      </c>
      <c r="AB14" s="31" t="s">
        <v>120</v>
      </c>
      <c r="AC14" s="31" t="s">
        <v>63</v>
      </c>
      <c r="AD14" s="31" t="s">
        <v>116</v>
      </c>
      <c r="AE14" s="193" t="s">
        <v>387</v>
      </c>
      <c r="AF14" s="31" t="s">
        <v>120</v>
      </c>
      <c r="AG14" s="31" t="s">
        <v>116</v>
      </c>
      <c r="AH14" s="31" t="s">
        <v>120</v>
      </c>
      <c r="AI14" s="31" t="s">
        <v>37</v>
      </c>
      <c r="AJ14" s="31" t="s">
        <v>120</v>
      </c>
      <c r="AK14" s="31" t="s">
        <v>37</v>
      </c>
      <c r="AL14" s="31" t="s">
        <v>120</v>
      </c>
      <c r="AM14" s="31" t="s">
        <v>37</v>
      </c>
      <c r="AN14" s="31" t="s">
        <v>116</v>
      </c>
      <c r="AO14" s="31" t="s">
        <v>116</v>
      </c>
      <c r="AP14" s="31" t="s">
        <v>116</v>
      </c>
      <c r="AQ14" s="193" t="s">
        <v>388</v>
      </c>
      <c r="AR14" s="31" t="s">
        <v>120</v>
      </c>
      <c r="AS14" s="31" t="s">
        <v>37</v>
      </c>
      <c r="AT14" s="31" t="s">
        <v>120</v>
      </c>
      <c r="AU14" s="31" t="s">
        <v>37</v>
      </c>
      <c r="AV14" s="31" t="s">
        <v>116</v>
      </c>
      <c r="AW14" s="193" t="s">
        <v>389</v>
      </c>
      <c r="AX14" s="31" t="s">
        <v>116</v>
      </c>
      <c r="AY14" s="193" t="s">
        <v>389</v>
      </c>
      <c r="AZ14" s="31" t="s">
        <v>63</v>
      </c>
      <c r="BA14" s="193" t="s">
        <v>390</v>
      </c>
      <c r="BB14" s="31" t="s">
        <v>120</v>
      </c>
      <c r="BC14" s="193" t="s">
        <v>391</v>
      </c>
      <c r="BD14" s="193" t="s">
        <v>391</v>
      </c>
      <c r="BE14" s="31" t="s">
        <v>120</v>
      </c>
      <c r="BF14" s="189" t="s">
        <v>17</v>
      </c>
      <c r="BG14" s="55">
        <v>40452</v>
      </c>
      <c r="BH14" s="55" t="s">
        <v>120</v>
      </c>
      <c r="BI14" s="55" t="s">
        <v>261</v>
      </c>
      <c r="BJ14" s="193"/>
      <c r="BK14" s="189" t="s">
        <v>381</v>
      </c>
      <c r="BL14" s="54"/>
      <c r="BM14" s="1"/>
      <c r="BN14" s="1"/>
      <c r="BO14" s="1"/>
      <c r="BP14" s="1"/>
      <c r="BQ14" s="1"/>
      <c r="BR14" s="1"/>
      <c r="BS14" s="1"/>
      <c r="BT14" s="1"/>
      <c r="BU14" s="1"/>
      <c r="BV14" s="1"/>
      <c r="BW14" s="1"/>
      <c r="BX14" s="1"/>
      <c r="BY14" s="1"/>
      <c r="BZ14" s="1"/>
    </row>
    <row r="15" spans="1:78" s="2" customFormat="1" ht="315" x14ac:dyDescent="0.2">
      <c r="A15" s="54" t="s">
        <v>76</v>
      </c>
      <c r="B15" s="158" t="s">
        <v>116</v>
      </c>
      <c r="C15" s="196" t="s">
        <v>395</v>
      </c>
      <c r="D15" s="32">
        <v>21</v>
      </c>
      <c r="E15" s="196" t="s">
        <v>397</v>
      </c>
      <c r="F15" s="32" t="s">
        <v>111</v>
      </c>
      <c r="G15" s="196" t="s">
        <v>396</v>
      </c>
      <c r="H15" s="32" t="s">
        <v>116</v>
      </c>
      <c r="I15" s="32" t="s">
        <v>399</v>
      </c>
      <c r="J15" s="196" t="s">
        <v>398</v>
      </c>
      <c r="K15" s="32" t="s">
        <v>116</v>
      </c>
      <c r="L15" s="32" t="s">
        <v>116</v>
      </c>
      <c r="M15" s="32" t="s">
        <v>120</v>
      </c>
      <c r="N15" s="32" t="s">
        <v>116</v>
      </c>
      <c r="O15" s="32" t="s">
        <v>116</v>
      </c>
      <c r="P15" s="32" t="s">
        <v>116</v>
      </c>
      <c r="Q15" s="32" t="s">
        <v>116</v>
      </c>
      <c r="R15" s="196" t="s">
        <v>400</v>
      </c>
      <c r="S15" s="32" t="s">
        <v>116</v>
      </c>
      <c r="T15" s="196" t="s">
        <v>401</v>
      </c>
      <c r="U15" s="32" t="s">
        <v>120</v>
      </c>
      <c r="V15" s="32" t="s">
        <v>37</v>
      </c>
      <c r="W15" s="32" t="s">
        <v>116</v>
      </c>
      <c r="X15" s="200" t="s">
        <v>418</v>
      </c>
      <c r="Y15" s="32" t="s">
        <v>116</v>
      </c>
      <c r="Z15" s="32" t="s">
        <v>116</v>
      </c>
      <c r="AA15" s="196" t="s">
        <v>402</v>
      </c>
      <c r="AB15" s="32" t="s">
        <v>120</v>
      </c>
      <c r="AC15" s="32" t="s">
        <v>63</v>
      </c>
      <c r="AD15" s="32" t="s">
        <v>116</v>
      </c>
      <c r="AE15" s="196" t="s">
        <v>403</v>
      </c>
      <c r="AF15" s="32" t="s">
        <v>120</v>
      </c>
      <c r="AG15" s="32" t="s">
        <v>116</v>
      </c>
      <c r="AH15" s="32" t="s">
        <v>116</v>
      </c>
      <c r="AI15" s="196" t="s">
        <v>404</v>
      </c>
      <c r="AJ15" s="32" t="s">
        <v>116</v>
      </c>
      <c r="AK15" s="196" t="s">
        <v>404</v>
      </c>
      <c r="AL15" s="32" t="s">
        <v>116</v>
      </c>
      <c r="AM15" s="196" t="s">
        <v>406</v>
      </c>
      <c r="AN15" s="32" t="s">
        <v>116</v>
      </c>
      <c r="AO15" s="32" t="s">
        <v>116</v>
      </c>
      <c r="AP15" s="32" t="s">
        <v>116</v>
      </c>
      <c r="AQ15" s="196" t="s">
        <v>405</v>
      </c>
      <c r="AR15" s="32" t="s">
        <v>120</v>
      </c>
      <c r="AS15" s="32" t="s">
        <v>37</v>
      </c>
      <c r="AT15" s="32" t="s">
        <v>116</v>
      </c>
      <c r="AU15" s="196" t="s">
        <v>407</v>
      </c>
      <c r="AV15" s="32" t="s">
        <v>116</v>
      </c>
      <c r="AW15" s="196" t="s">
        <v>408</v>
      </c>
      <c r="AX15" s="32" t="s">
        <v>116</v>
      </c>
      <c r="AY15" s="32" t="s">
        <v>26</v>
      </c>
      <c r="AZ15" s="32" t="s">
        <v>116</v>
      </c>
      <c r="BA15" s="32" t="s">
        <v>140</v>
      </c>
      <c r="BB15" s="32" t="s">
        <v>116</v>
      </c>
      <c r="BC15" s="32" t="s">
        <v>120</v>
      </c>
      <c r="BD15" s="32" t="s">
        <v>116</v>
      </c>
      <c r="BE15" s="32" t="s">
        <v>116</v>
      </c>
      <c r="BF15" s="188" t="s">
        <v>394</v>
      </c>
      <c r="BG15" s="56" t="s">
        <v>392</v>
      </c>
      <c r="BH15" s="56" t="s">
        <v>120</v>
      </c>
      <c r="BI15" s="168" t="s">
        <v>393</v>
      </c>
      <c r="BJ15" s="32"/>
      <c r="BK15" s="73" t="s">
        <v>159</v>
      </c>
      <c r="BL15" s="54"/>
      <c r="BM15" s="1"/>
      <c r="BN15" s="1"/>
      <c r="BO15" s="1"/>
      <c r="BP15" s="1"/>
      <c r="BQ15" s="1"/>
      <c r="BR15" s="1"/>
      <c r="BS15" s="1"/>
      <c r="BT15" s="1"/>
      <c r="BU15" s="1"/>
      <c r="BV15" s="1"/>
      <c r="BW15" s="1"/>
      <c r="BX15" s="1"/>
      <c r="BY15" s="1"/>
      <c r="BZ15" s="1"/>
    </row>
    <row r="16" spans="1:78" s="2" customFormat="1" ht="146.25" x14ac:dyDescent="0.2">
      <c r="A16" s="54" t="s">
        <v>28</v>
      </c>
      <c r="B16" s="67" t="s">
        <v>120</v>
      </c>
      <c r="C16" s="194" t="s">
        <v>409</v>
      </c>
      <c r="D16" s="67">
        <v>10</v>
      </c>
      <c r="E16" s="67" t="s">
        <v>120</v>
      </c>
      <c r="F16" s="67" t="s">
        <v>110</v>
      </c>
      <c r="G16" s="194" t="s">
        <v>410</v>
      </c>
      <c r="H16" s="67" t="s">
        <v>120</v>
      </c>
      <c r="I16" s="67" t="s">
        <v>120</v>
      </c>
      <c r="J16" s="67" t="s">
        <v>120</v>
      </c>
      <c r="K16" s="67" t="s">
        <v>120</v>
      </c>
      <c r="L16" s="67" t="s">
        <v>120</v>
      </c>
      <c r="M16" s="67" t="s">
        <v>116</v>
      </c>
      <c r="N16" s="67" t="s">
        <v>116</v>
      </c>
      <c r="O16" s="67" t="s">
        <v>120</v>
      </c>
      <c r="P16" s="67" t="s">
        <v>120</v>
      </c>
      <c r="Q16" s="67" t="s">
        <v>116</v>
      </c>
      <c r="R16" s="194" t="s">
        <v>411</v>
      </c>
      <c r="S16" s="67" t="s">
        <v>116</v>
      </c>
      <c r="T16" s="194" t="s">
        <v>412</v>
      </c>
      <c r="U16" s="67" t="s">
        <v>120</v>
      </c>
      <c r="V16" s="67" t="s">
        <v>37</v>
      </c>
      <c r="W16" s="67" t="s">
        <v>120</v>
      </c>
      <c r="X16" s="67" t="s">
        <v>63</v>
      </c>
      <c r="Y16" s="67" t="s">
        <v>120</v>
      </c>
      <c r="Z16" s="67" t="s">
        <v>120</v>
      </c>
      <c r="AA16" s="67" t="s">
        <v>37</v>
      </c>
      <c r="AB16" s="67" t="s">
        <v>116</v>
      </c>
      <c r="AC16" s="194" t="s">
        <v>413</v>
      </c>
      <c r="AD16" s="67" t="s">
        <v>120</v>
      </c>
      <c r="AE16" s="67" t="s">
        <v>63</v>
      </c>
      <c r="AF16" s="67" t="s">
        <v>120</v>
      </c>
      <c r="AG16" s="67" t="s">
        <v>120</v>
      </c>
      <c r="AH16" s="67" t="s">
        <v>120</v>
      </c>
      <c r="AI16" s="67" t="s">
        <v>37</v>
      </c>
      <c r="AJ16" s="67" t="s">
        <v>120</v>
      </c>
      <c r="AK16" s="67" t="s">
        <v>37</v>
      </c>
      <c r="AL16" s="67" t="s">
        <v>120</v>
      </c>
      <c r="AM16" s="67" t="s">
        <v>37</v>
      </c>
      <c r="AN16" s="67" t="s">
        <v>120</v>
      </c>
      <c r="AO16" s="67" t="s">
        <v>120</v>
      </c>
      <c r="AP16" s="67" t="s">
        <v>120</v>
      </c>
      <c r="AQ16" s="67" t="s">
        <v>37</v>
      </c>
      <c r="AR16" s="67" t="s">
        <v>120</v>
      </c>
      <c r="AS16" s="67" t="s">
        <v>37</v>
      </c>
      <c r="AT16" s="67" t="s">
        <v>120</v>
      </c>
      <c r="AU16" s="67" t="s">
        <v>37</v>
      </c>
      <c r="AV16" s="67" t="s">
        <v>116</v>
      </c>
      <c r="AW16" s="194" t="s">
        <v>414</v>
      </c>
      <c r="AX16" s="67" t="s">
        <v>116</v>
      </c>
      <c r="AY16" s="194" t="s">
        <v>414</v>
      </c>
      <c r="AZ16" s="67" t="s">
        <v>120</v>
      </c>
      <c r="BA16" s="67" t="s">
        <v>150</v>
      </c>
      <c r="BB16" s="191" t="s">
        <v>120</v>
      </c>
      <c r="BC16" s="191" t="s">
        <v>120</v>
      </c>
      <c r="BD16" s="67" t="s">
        <v>120</v>
      </c>
      <c r="BE16" s="67" t="s">
        <v>120</v>
      </c>
      <c r="BF16" s="190" t="s">
        <v>11</v>
      </c>
      <c r="BG16" s="156">
        <v>39843</v>
      </c>
      <c r="BH16" s="156" t="s">
        <v>120</v>
      </c>
      <c r="BI16" s="177" t="s">
        <v>261</v>
      </c>
      <c r="BJ16" s="67" t="s">
        <v>20</v>
      </c>
      <c r="BK16" s="157" t="s">
        <v>27</v>
      </c>
      <c r="BL16" s="54"/>
      <c r="BM16" s="1"/>
      <c r="BN16" s="1"/>
      <c r="BO16" s="1"/>
      <c r="BP16" s="1"/>
      <c r="BQ16" s="1"/>
      <c r="BR16" s="1"/>
      <c r="BS16" s="1"/>
      <c r="BT16" s="1"/>
      <c r="BU16" s="1"/>
      <c r="BV16" s="1"/>
      <c r="BW16" s="1"/>
      <c r="BX16" s="1"/>
      <c r="BY16" s="1"/>
      <c r="BZ16" s="1"/>
    </row>
    <row r="17" spans="1:78" s="2" customFormat="1" ht="360" x14ac:dyDescent="0.2">
      <c r="A17" s="54" t="s">
        <v>77</v>
      </c>
      <c r="B17" s="158" t="s">
        <v>116</v>
      </c>
      <c r="C17" s="196" t="s">
        <v>424</v>
      </c>
      <c r="D17" s="32">
        <v>28</v>
      </c>
      <c r="E17" s="32" t="s">
        <v>116</v>
      </c>
      <c r="F17" s="32" t="s">
        <v>126</v>
      </c>
      <c r="G17" s="196" t="s">
        <v>415</v>
      </c>
      <c r="H17" s="32" t="s">
        <v>116</v>
      </c>
      <c r="I17" s="32" t="s">
        <v>116</v>
      </c>
      <c r="J17" s="32" t="s">
        <v>116</v>
      </c>
      <c r="K17" s="32" t="s">
        <v>116</v>
      </c>
      <c r="L17" s="32" t="s">
        <v>120</v>
      </c>
      <c r="M17" s="32" t="s">
        <v>116</v>
      </c>
      <c r="N17" s="32" t="s">
        <v>116</v>
      </c>
      <c r="O17" s="32" t="s">
        <v>120</v>
      </c>
      <c r="P17" s="32" t="s">
        <v>116</v>
      </c>
      <c r="Q17" s="32" t="s">
        <v>116</v>
      </c>
      <c r="R17" s="196" t="s">
        <v>416</v>
      </c>
      <c r="S17" s="32" t="s">
        <v>116</v>
      </c>
      <c r="T17" s="196" t="s">
        <v>417</v>
      </c>
      <c r="U17" s="32" t="s">
        <v>120</v>
      </c>
      <c r="V17" s="32" t="s">
        <v>37</v>
      </c>
      <c r="W17" s="32" t="s">
        <v>116</v>
      </c>
      <c r="X17" s="196" t="s">
        <v>425</v>
      </c>
      <c r="Y17" s="32" t="s">
        <v>120</v>
      </c>
      <c r="Z17" s="32" t="s">
        <v>120</v>
      </c>
      <c r="AA17" s="32" t="s">
        <v>37</v>
      </c>
      <c r="AB17" s="32" t="s">
        <v>116</v>
      </c>
      <c r="AC17" s="196" t="s">
        <v>420</v>
      </c>
      <c r="AD17" s="32" t="s">
        <v>116</v>
      </c>
      <c r="AE17" s="196" t="s">
        <v>421</v>
      </c>
      <c r="AF17" s="32" t="s">
        <v>116</v>
      </c>
      <c r="AG17" s="32" t="s">
        <v>116</v>
      </c>
      <c r="AH17" s="32" t="s">
        <v>116</v>
      </c>
      <c r="AI17" s="196" t="s">
        <v>422</v>
      </c>
      <c r="AJ17" s="32" t="s">
        <v>116</v>
      </c>
      <c r="AK17" s="196" t="s">
        <v>426</v>
      </c>
      <c r="AL17" s="32" t="s">
        <v>120</v>
      </c>
      <c r="AM17" s="32" t="s">
        <v>37</v>
      </c>
      <c r="AN17" s="32" t="s">
        <v>120</v>
      </c>
      <c r="AO17" s="32" t="s">
        <v>116</v>
      </c>
      <c r="AP17" s="32" t="s">
        <v>120</v>
      </c>
      <c r="AQ17" s="32" t="s">
        <v>63</v>
      </c>
      <c r="AR17" s="32" t="s">
        <v>120</v>
      </c>
      <c r="AS17" s="32" t="s">
        <v>427</v>
      </c>
      <c r="AT17" s="32" t="s">
        <v>116</v>
      </c>
      <c r="AU17" s="196" t="s">
        <v>428</v>
      </c>
      <c r="AV17" s="32" t="s">
        <v>116</v>
      </c>
      <c r="AW17" s="196" t="s">
        <v>429</v>
      </c>
      <c r="AX17" s="32" t="s">
        <v>116</v>
      </c>
      <c r="AY17" s="196" t="s">
        <v>429</v>
      </c>
      <c r="AZ17" s="32" t="s">
        <v>120</v>
      </c>
      <c r="BA17" s="32" t="s">
        <v>141</v>
      </c>
      <c r="BB17" s="32" t="s">
        <v>430</v>
      </c>
      <c r="BC17" s="32" t="s">
        <v>120</v>
      </c>
      <c r="BD17" s="32" t="s">
        <v>120</v>
      </c>
      <c r="BE17" s="32" t="s">
        <v>120</v>
      </c>
      <c r="BF17" s="73" t="s">
        <v>13</v>
      </c>
      <c r="BG17" s="56">
        <v>39959</v>
      </c>
      <c r="BH17" s="56" t="s">
        <v>116</v>
      </c>
      <c r="BI17" s="204" t="s">
        <v>423</v>
      </c>
      <c r="BJ17" s="32"/>
      <c r="BK17" s="73" t="s">
        <v>165</v>
      </c>
      <c r="BL17" s="54"/>
      <c r="BM17" s="1"/>
      <c r="BN17" s="1"/>
      <c r="BO17" s="1"/>
      <c r="BP17" s="1"/>
      <c r="BQ17" s="1"/>
      <c r="BR17" s="1"/>
      <c r="BS17" s="1"/>
      <c r="BT17" s="1"/>
      <c r="BU17" s="1"/>
      <c r="BV17" s="1"/>
      <c r="BW17" s="1"/>
      <c r="BX17" s="1"/>
      <c r="BY17" s="1"/>
      <c r="BZ17" s="1"/>
    </row>
    <row r="18" spans="1:78" s="2" customFormat="1" ht="409.5" x14ac:dyDescent="0.2">
      <c r="A18" s="54" t="s">
        <v>78</v>
      </c>
      <c r="B18" s="159" t="s">
        <v>116</v>
      </c>
      <c r="C18" s="194" t="s">
        <v>431</v>
      </c>
      <c r="D18" s="67" t="s">
        <v>151</v>
      </c>
      <c r="E18" s="67" t="s">
        <v>116</v>
      </c>
      <c r="F18" s="67" t="s">
        <v>111</v>
      </c>
      <c r="G18" s="194" t="s">
        <v>432</v>
      </c>
      <c r="H18" s="67" t="s">
        <v>116</v>
      </c>
      <c r="I18" s="67" t="s">
        <v>116</v>
      </c>
      <c r="J18" s="67" t="s">
        <v>116</v>
      </c>
      <c r="K18" s="67" t="s">
        <v>433</v>
      </c>
      <c r="L18" s="67" t="s">
        <v>120</v>
      </c>
      <c r="M18" s="67" t="s">
        <v>116</v>
      </c>
      <c r="N18" s="67" t="s">
        <v>116</v>
      </c>
      <c r="O18" s="67" t="s">
        <v>116</v>
      </c>
      <c r="P18" s="67" t="s">
        <v>116</v>
      </c>
      <c r="Q18" s="67" t="s">
        <v>116</v>
      </c>
      <c r="R18" s="194" t="s">
        <v>434</v>
      </c>
      <c r="S18" s="67" t="s">
        <v>116</v>
      </c>
      <c r="T18" s="194" t="s">
        <v>435</v>
      </c>
      <c r="U18" s="67" t="s">
        <v>120</v>
      </c>
      <c r="V18" s="67" t="s">
        <v>37</v>
      </c>
      <c r="W18" s="67" t="s">
        <v>116</v>
      </c>
      <c r="X18" s="205" t="s">
        <v>436</v>
      </c>
      <c r="Y18" s="67" t="s">
        <v>120</v>
      </c>
      <c r="Z18" s="67" t="s">
        <v>116</v>
      </c>
      <c r="AA18" s="194" t="s">
        <v>437</v>
      </c>
      <c r="AB18" s="67" t="s">
        <v>120</v>
      </c>
      <c r="AC18" s="67" t="s">
        <v>63</v>
      </c>
      <c r="AD18" s="67" t="s">
        <v>120</v>
      </c>
      <c r="AE18" s="67" t="s">
        <v>63</v>
      </c>
      <c r="AF18" s="67" t="s">
        <v>116</v>
      </c>
      <c r="AG18" s="67" t="s">
        <v>120</v>
      </c>
      <c r="AH18" s="67" t="s">
        <v>120</v>
      </c>
      <c r="AI18" s="67" t="s">
        <v>37</v>
      </c>
      <c r="AJ18" s="67" t="s">
        <v>120</v>
      </c>
      <c r="AK18" s="67" t="s">
        <v>37</v>
      </c>
      <c r="AL18" s="67" t="s">
        <v>120</v>
      </c>
      <c r="AM18" s="67" t="s">
        <v>37</v>
      </c>
      <c r="AN18" s="67" t="s">
        <v>120</v>
      </c>
      <c r="AO18" s="194" t="s">
        <v>964</v>
      </c>
      <c r="AP18" s="67" t="s">
        <v>120</v>
      </c>
      <c r="AQ18" s="67" t="s">
        <v>37</v>
      </c>
      <c r="AR18" s="67" t="s">
        <v>120</v>
      </c>
      <c r="AS18" s="67" t="s">
        <v>63</v>
      </c>
      <c r="AT18" s="67" t="s">
        <v>120</v>
      </c>
      <c r="AU18" s="67" t="s">
        <v>37</v>
      </c>
      <c r="AV18" s="151" t="s">
        <v>116</v>
      </c>
      <c r="AW18" s="206" t="s">
        <v>439</v>
      </c>
      <c r="AX18" s="151" t="s">
        <v>116</v>
      </c>
      <c r="AY18" s="206" t="s">
        <v>438</v>
      </c>
      <c r="AZ18" s="151" t="s">
        <v>120</v>
      </c>
      <c r="BA18" s="67" t="s">
        <v>142</v>
      </c>
      <c r="BB18" s="67" t="s">
        <v>120</v>
      </c>
      <c r="BC18" s="67" t="s">
        <v>120</v>
      </c>
      <c r="BD18" s="67" t="s">
        <v>120</v>
      </c>
      <c r="BE18" s="67" t="s">
        <v>120</v>
      </c>
      <c r="BF18" s="155" t="s">
        <v>14</v>
      </c>
      <c r="BG18" s="207" t="s">
        <v>440</v>
      </c>
      <c r="BH18" s="156" t="s">
        <v>120</v>
      </c>
      <c r="BI18" s="156" t="s">
        <v>261</v>
      </c>
      <c r="BJ18" s="67"/>
      <c r="BK18" s="67" t="s">
        <v>441</v>
      </c>
      <c r="BL18" s="54"/>
      <c r="BM18" s="1"/>
      <c r="BN18" s="1"/>
      <c r="BO18" s="1"/>
      <c r="BP18" s="1"/>
      <c r="BQ18" s="1"/>
      <c r="BR18" s="1"/>
      <c r="BS18" s="1"/>
      <c r="BT18" s="1"/>
      <c r="BU18" s="1"/>
      <c r="BV18" s="1"/>
      <c r="BW18" s="1"/>
      <c r="BX18" s="1"/>
      <c r="BY18" s="1"/>
      <c r="BZ18" s="1"/>
    </row>
    <row r="19" spans="1:78" s="2" customFormat="1" ht="371.25" x14ac:dyDescent="0.2">
      <c r="A19" s="54" t="s">
        <v>79</v>
      </c>
      <c r="B19" s="158" t="s">
        <v>116</v>
      </c>
      <c r="C19" s="196" t="s">
        <v>951</v>
      </c>
      <c r="D19" s="32">
        <v>28</v>
      </c>
      <c r="E19" s="32" t="s">
        <v>116</v>
      </c>
      <c r="F19" s="32" t="s">
        <v>110</v>
      </c>
      <c r="G19" s="196" t="s">
        <v>442</v>
      </c>
      <c r="H19" s="32" t="s">
        <v>116</v>
      </c>
      <c r="I19" s="32" t="s">
        <v>120</v>
      </c>
      <c r="J19" s="32" t="s">
        <v>116</v>
      </c>
      <c r="K19" s="32" t="s">
        <v>116</v>
      </c>
      <c r="L19" s="32" t="s">
        <v>120</v>
      </c>
      <c r="M19" s="32" t="s">
        <v>116</v>
      </c>
      <c r="N19" s="32" t="s">
        <v>116</v>
      </c>
      <c r="O19" s="32" t="s">
        <v>116</v>
      </c>
      <c r="P19" s="32" t="s">
        <v>116</v>
      </c>
      <c r="Q19" s="32" t="s">
        <v>116</v>
      </c>
      <c r="R19" s="196" t="s">
        <v>952</v>
      </c>
      <c r="S19" s="32" t="s">
        <v>116</v>
      </c>
      <c r="T19" s="196" t="s">
        <v>443</v>
      </c>
      <c r="U19" s="32" t="s">
        <v>120</v>
      </c>
      <c r="V19" s="32" t="s">
        <v>37</v>
      </c>
      <c r="W19" s="32" t="s">
        <v>120</v>
      </c>
      <c r="X19" s="200" t="s">
        <v>444</v>
      </c>
      <c r="Y19" s="32" t="s">
        <v>1044</v>
      </c>
      <c r="Z19" s="32" t="s">
        <v>120</v>
      </c>
      <c r="AA19" s="32" t="s">
        <v>37</v>
      </c>
      <c r="AB19" s="32" t="s">
        <v>116</v>
      </c>
      <c r="AC19" s="196" t="s">
        <v>445</v>
      </c>
      <c r="AD19" s="32" t="s">
        <v>120</v>
      </c>
      <c r="AE19" s="32" t="s">
        <v>63</v>
      </c>
      <c r="AF19" s="32" t="s">
        <v>116</v>
      </c>
      <c r="AG19" s="32" t="s">
        <v>120</v>
      </c>
      <c r="AH19" s="32" t="s">
        <v>116</v>
      </c>
      <c r="AI19" s="196" t="s">
        <v>446</v>
      </c>
      <c r="AJ19" s="32" t="s">
        <v>116</v>
      </c>
      <c r="AK19" s="196" t="s">
        <v>446</v>
      </c>
      <c r="AL19" s="32" t="s">
        <v>120</v>
      </c>
      <c r="AM19" s="196" t="s">
        <v>447</v>
      </c>
      <c r="AN19" s="32" t="s">
        <v>120</v>
      </c>
      <c r="AO19" s="32" t="s">
        <v>116</v>
      </c>
      <c r="AP19" s="32" t="s">
        <v>116</v>
      </c>
      <c r="AQ19" s="196" t="s">
        <v>953</v>
      </c>
      <c r="AR19" s="32" t="s">
        <v>120</v>
      </c>
      <c r="AS19" s="32" t="s">
        <v>37</v>
      </c>
      <c r="AT19" s="32" t="s">
        <v>116</v>
      </c>
      <c r="AU19" s="196" t="s">
        <v>448</v>
      </c>
      <c r="AV19" s="32" t="s">
        <v>116</v>
      </c>
      <c r="AW19" s="196" t="s">
        <v>449</v>
      </c>
      <c r="AX19" s="32" t="s">
        <v>116</v>
      </c>
      <c r="AY19" s="196" t="s">
        <v>450</v>
      </c>
      <c r="AZ19" s="196" t="s">
        <v>451</v>
      </c>
      <c r="BA19" s="32" t="s">
        <v>143</v>
      </c>
      <c r="BB19" s="32" t="s">
        <v>116</v>
      </c>
      <c r="BC19" s="32" t="s">
        <v>116</v>
      </c>
      <c r="BD19" s="32" t="s">
        <v>120</v>
      </c>
      <c r="BE19" s="32" t="s">
        <v>191</v>
      </c>
      <c r="BF19" s="73" t="s">
        <v>152</v>
      </c>
      <c r="BG19" s="56">
        <v>40179</v>
      </c>
      <c r="BH19" s="56" t="s">
        <v>116</v>
      </c>
      <c r="BI19" s="174" t="s">
        <v>21</v>
      </c>
      <c r="BJ19" s="196" t="s">
        <v>1043</v>
      </c>
      <c r="BK19" s="2" t="s">
        <v>1051</v>
      </c>
      <c r="BL19" s="54"/>
      <c r="BM19" s="1"/>
      <c r="BN19" s="1"/>
      <c r="BO19" s="1"/>
      <c r="BP19" s="1"/>
      <c r="BQ19" s="1"/>
      <c r="BR19" s="1"/>
      <c r="BS19" s="1"/>
      <c r="BT19" s="1"/>
      <c r="BU19" s="1"/>
      <c r="BV19" s="1"/>
      <c r="BW19" s="1"/>
      <c r="BX19" s="1"/>
      <c r="BY19" s="1"/>
      <c r="BZ19" s="1"/>
    </row>
    <row r="20" spans="1:78" s="2" customFormat="1" ht="348.75" x14ac:dyDescent="0.2">
      <c r="A20" s="54" t="s">
        <v>80</v>
      </c>
      <c r="B20" s="159" t="s">
        <v>116</v>
      </c>
      <c r="C20" s="194" t="s">
        <v>468</v>
      </c>
      <c r="D20" s="67">
        <v>20</v>
      </c>
      <c r="E20" s="67" t="s">
        <v>116</v>
      </c>
      <c r="F20" s="67" t="s">
        <v>111</v>
      </c>
      <c r="G20" s="194" t="s">
        <v>453</v>
      </c>
      <c r="H20" s="67" t="s">
        <v>116</v>
      </c>
      <c r="I20" s="67" t="s">
        <v>120</v>
      </c>
      <c r="J20" s="67" t="s">
        <v>116</v>
      </c>
      <c r="K20" s="67" t="s">
        <v>116</v>
      </c>
      <c r="L20" s="67" t="s">
        <v>120</v>
      </c>
      <c r="M20" s="67" t="s">
        <v>116</v>
      </c>
      <c r="N20" s="67" t="s">
        <v>116</v>
      </c>
      <c r="O20" s="67" t="s">
        <v>116</v>
      </c>
      <c r="P20" s="67" t="s">
        <v>116</v>
      </c>
      <c r="Q20" s="67" t="s">
        <v>116</v>
      </c>
      <c r="R20" s="194" t="s">
        <v>454</v>
      </c>
      <c r="S20" s="67" t="s">
        <v>116</v>
      </c>
      <c r="T20" s="194" t="s">
        <v>455</v>
      </c>
      <c r="U20" s="67" t="s">
        <v>120</v>
      </c>
      <c r="V20" s="67" t="s">
        <v>63</v>
      </c>
      <c r="W20" s="67" t="s">
        <v>120</v>
      </c>
      <c r="X20" s="194" t="s">
        <v>456</v>
      </c>
      <c r="Y20" s="67" t="s">
        <v>120</v>
      </c>
      <c r="Z20" s="67" t="s">
        <v>120</v>
      </c>
      <c r="AA20" s="194" t="s">
        <v>458</v>
      </c>
      <c r="AB20" s="67" t="s">
        <v>116</v>
      </c>
      <c r="AC20" s="194" t="s">
        <v>457</v>
      </c>
      <c r="AD20" s="67" t="s">
        <v>120</v>
      </c>
      <c r="AE20" s="67" t="s">
        <v>63</v>
      </c>
      <c r="AF20" s="67" t="s">
        <v>120</v>
      </c>
      <c r="AG20" s="67" t="s">
        <v>120</v>
      </c>
      <c r="AH20" s="67" t="s">
        <v>116</v>
      </c>
      <c r="AI20" s="194" t="s">
        <v>459</v>
      </c>
      <c r="AJ20" s="67" t="s">
        <v>116</v>
      </c>
      <c r="AK20" s="194" t="s">
        <v>460</v>
      </c>
      <c r="AL20" s="67" t="s">
        <v>120</v>
      </c>
      <c r="AM20" s="67" t="s">
        <v>37</v>
      </c>
      <c r="AN20" s="67" t="s">
        <v>120</v>
      </c>
      <c r="AO20" s="67" t="s">
        <v>116</v>
      </c>
      <c r="AP20" s="67" t="s">
        <v>116</v>
      </c>
      <c r="AQ20" s="194" t="s">
        <v>461</v>
      </c>
      <c r="AR20" s="67" t="s">
        <v>116</v>
      </c>
      <c r="AS20" s="194" t="s">
        <v>462</v>
      </c>
      <c r="AT20" s="67" t="s">
        <v>116</v>
      </c>
      <c r="AU20" s="194" t="s">
        <v>463</v>
      </c>
      <c r="AV20" s="67" t="s">
        <v>116</v>
      </c>
      <c r="AW20" s="194" t="s">
        <v>464</v>
      </c>
      <c r="AX20" s="67" t="s">
        <v>116</v>
      </c>
      <c r="AY20" s="194" t="s">
        <v>465</v>
      </c>
      <c r="AZ20" s="194" t="s">
        <v>466</v>
      </c>
      <c r="BA20" s="67" t="s">
        <v>144</v>
      </c>
      <c r="BB20" s="67" t="s">
        <v>467</v>
      </c>
      <c r="BC20" s="67" t="s">
        <v>120</v>
      </c>
      <c r="BD20" s="67" t="s">
        <v>120</v>
      </c>
      <c r="BE20" s="67" t="s">
        <v>120</v>
      </c>
      <c r="BF20" s="155" t="s">
        <v>153</v>
      </c>
      <c r="BG20" s="156">
        <v>39995</v>
      </c>
      <c r="BH20" s="156" t="s">
        <v>116</v>
      </c>
      <c r="BI20" s="155" t="s">
        <v>452</v>
      </c>
      <c r="BJ20" s="67"/>
      <c r="BK20" s="169" t="s">
        <v>154</v>
      </c>
      <c r="BL20" s="54"/>
      <c r="BM20" s="1"/>
      <c r="BN20" s="1"/>
      <c r="BO20" s="1"/>
      <c r="BP20" s="1"/>
      <c r="BQ20" s="1"/>
      <c r="BR20" s="1"/>
      <c r="BS20" s="1"/>
      <c r="BT20" s="1"/>
      <c r="BU20" s="1"/>
      <c r="BV20" s="1"/>
      <c r="BW20" s="1"/>
      <c r="BX20" s="1"/>
      <c r="BY20" s="1"/>
      <c r="BZ20" s="1"/>
    </row>
    <row r="21" spans="1:78" s="2" customFormat="1" ht="247.5" x14ac:dyDescent="0.2">
      <c r="A21" s="54" t="s">
        <v>81</v>
      </c>
      <c r="B21" s="158" t="s">
        <v>116</v>
      </c>
      <c r="C21" s="196" t="s">
        <v>470</v>
      </c>
      <c r="D21" s="32" t="s">
        <v>469</v>
      </c>
      <c r="E21" s="32" t="s">
        <v>120</v>
      </c>
      <c r="F21" s="32" t="s">
        <v>110</v>
      </c>
      <c r="G21" s="196" t="s">
        <v>471</v>
      </c>
      <c r="H21" s="32" t="s">
        <v>116</v>
      </c>
      <c r="I21" s="32" t="s">
        <v>116</v>
      </c>
      <c r="J21" s="32" t="s">
        <v>120</v>
      </c>
      <c r="K21" s="32" t="s">
        <v>120</v>
      </c>
      <c r="L21" s="32" t="s">
        <v>120</v>
      </c>
      <c r="M21" s="32" t="s">
        <v>116</v>
      </c>
      <c r="N21" s="32" t="s">
        <v>116</v>
      </c>
      <c r="O21" s="32" t="s">
        <v>120</v>
      </c>
      <c r="P21" s="32" t="s">
        <v>116</v>
      </c>
      <c r="Q21" s="32" t="s">
        <v>116</v>
      </c>
      <c r="R21" s="196" t="s">
        <v>472</v>
      </c>
      <c r="S21" s="32" t="s">
        <v>116</v>
      </c>
      <c r="T21" s="196" t="s">
        <v>473</v>
      </c>
      <c r="U21" s="32" t="s">
        <v>120</v>
      </c>
      <c r="V21" s="32" t="s">
        <v>37</v>
      </c>
      <c r="W21" s="32" t="s">
        <v>116</v>
      </c>
      <c r="X21" s="203" t="s">
        <v>474</v>
      </c>
      <c r="Y21" s="32" t="s">
        <v>120</v>
      </c>
      <c r="Z21" s="32" t="s">
        <v>120</v>
      </c>
      <c r="AA21" s="32" t="s">
        <v>37</v>
      </c>
      <c r="AB21" s="32" t="s">
        <v>116</v>
      </c>
      <c r="AC21" s="196" t="s">
        <v>475</v>
      </c>
      <c r="AD21" s="32" t="s">
        <v>120</v>
      </c>
      <c r="AE21" s="32" t="s">
        <v>63</v>
      </c>
      <c r="AF21" s="32" t="s">
        <v>116</v>
      </c>
      <c r="AG21" s="32" t="s">
        <v>120</v>
      </c>
      <c r="AH21" s="32" t="s">
        <v>120</v>
      </c>
      <c r="AI21" s="32" t="s">
        <v>37</v>
      </c>
      <c r="AJ21" s="32" t="s">
        <v>120</v>
      </c>
      <c r="AK21" s="32" t="s">
        <v>37</v>
      </c>
      <c r="AL21" s="32" t="s">
        <v>120</v>
      </c>
      <c r="AM21" s="32" t="s">
        <v>37</v>
      </c>
      <c r="AN21" s="32" t="s">
        <v>120</v>
      </c>
      <c r="AO21" s="32" t="s">
        <v>116</v>
      </c>
      <c r="AP21" s="32" t="s">
        <v>116</v>
      </c>
      <c r="AQ21" s="196" t="s">
        <v>476</v>
      </c>
      <c r="AR21" s="32" t="s">
        <v>116</v>
      </c>
      <c r="AS21" s="196" t="s">
        <v>477</v>
      </c>
      <c r="AT21" s="32" t="s">
        <v>120</v>
      </c>
      <c r="AU21" s="32" t="s">
        <v>37</v>
      </c>
      <c r="AV21" s="32" t="s">
        <v>116</v>
      </c>
      <c r="AW21" s="196" t="s">
        <v>478</v>
      </c>
      <c r="AX21" s="32" t="s">
        <v>116</v>
      </c>
      <c r="AY21" s="196" t="s">
        <v>478</v>
      </c>
      <c r="AZ21" s="196" t="s">
        <v>478</v>
      </c>
      <c r="BA21" s="32" t="s">
        <v>150</v>
      </c>
      <c r="BB21" s="32" t="s">
        <v>120</v>
      </c>
      <c r="BC21" s="32" t="s">
        <v>120</v>
      </c>
      <c r="BD21" s="32" t="s">
        <v>120</v>
      </c>
      <c r="BE21" s="32" t="s">
        <v>120</v>
      </c>
      <c r="BF21" s="155" t="s">
        <v>1052</v>
      </c>
      <c r="BG21" s="56">
        <v>38085</v>
      </c>
      <c r="BH21" s="56" t="s">
        <v>120</v>
      </c>
      <c r="BI21" s="56" t="s">
        <v>261</v>
      </c>
      <c r="BJ21" s="32"/>
      <c r="BK21" s="170" t="s">
        <v>1</v>
      </c>
      <c r="BL21" s="54"/>
      <c r="BM21" s="1"/>
      <c r="BN21" s="1"/>
      <c r="BO21" s="1"/>
      <c r="BP21" s="1"/>
      <c r="BQ21" s="1"/>
      <c r="BR21" s="1"/>
      <c r="BS21" s="1"/>
      <c r="BT21" s="1"/>
      <c r="BU21" s="1"/>
      <c r="BV21" s="1"/>
      <c r="BW21" s="1"/>
      <c r="BX21" s="1"/>
      <c r="BY21" s="1"/>
      <c r="BZ21" s="1"/>
    </row>
    <row r="22" spans="1:78" s="2" customFormat="1" ht="409.5" x14ac:dyDescent="0.2">
      <c r="A22" s="54" t="s">
        <v>82</v>
      </c>
      <c r="B22" s="159" t="s">
        <v>116</v>
      </c>
      <c r="C22" s="194" t="s">
        <v>938</v>
      </c>
      <c r="D22" s="160">
        <v>15</v>
      </c>
      <c r="E22" s="67" t="s">
        <v>116</v>
      </c>
      <c r="F22" s="194" t="s">
        <v>480</v>
      </c>
      <c r="G22" s="206" t="s">
        <v>481</v>
      </c>
      <c r="H22" s="67" t="s">
        <v>116</v>
      </c>
      <c r="I22" s="67" t="s">
        <v>116</v>
      </c>
      <c r="J22" s="67" t="s">
        <v>120</v>
      </c>
      <c r="K22" s="67" t="s">
        <v>120</v>
      </c>
      <c r="L22" s="67" t="s">
        <v>116</v>
      </c>
      <c r="M22" s="67" t="s">
        <v>116</v>
      </c>
      <c r="N22" s="67" t="s">
        <v>116</v>
      </c>
      <c r="O22" s="67" t="s">
        <v>120</v>
      </c>
      <c r="P22" s="67" t="s">
        <v>116</v>
      </c>
      <c r="Q22" s="67" t="s">
        <v>116</v>
      </c>
      <c r="R22" s="194" t="s">
        <v>941</v>
      </c>
      <c r="S22" s="67" t="s">
        <v>116</v>
      </c>
      <c r="T22" s="194" t="s">
        <v>482</v>
      </c>
      <c r="U22" s="67" t="s">
        <v>116</v>
      </c>
      <c r="V22" s="194" t="s">
        <v>483</v>
      </c>
      <c r="W22" s="67" t="s">
        <v>116</v>
      </c>
      <c r="X22" s="208" t="s">
        <v>484</v>
      </c>
      <c r="Y22" s="67" t="s">
        <v>120</v>
      </c>
      <c r="Z22" s="67" t="s">
        <v>120</v>
      </c>
      <c r="AA22" s="67" t="s">
        <v>37</v>
      </c>
      <c r="AB22" s="67" t="s">
        <v>116</v>
      </c>
      <c r="AC22" s="194" t="s">
        <v>485</v>
      </c>
      <c r="AD22" s="67" t="s">
        <v>120</v>
      </c>
      <c r="AE22" s="67" t="s">
        <v>63</v>
      </c>
      <c r="AF22" s="67" t="s">
        <v>116</v>
      </c>
      <c r="AG22" s="67" t="s">
        <v>120</v>
      </c>
      <c r="AH22" s="67" t="s">
        <v>116</v>
      </c>
      <c r="AI22" s="194" t="s">
        <v>486</v>
      </c>
      <c r="AJ22" s="67" t="s">
        <v>116</v>
      </c>
      <c r="AK22" s="194" t="s">
        <v>486</v>
      </c>
      <c r="AL22" s="67" t="s">
        <v>116</v>
      </c>
      <c r="AM22" s="194" t="s">
        <v>950</v>
      </c>
      <c r="AN22" s="67" t="s">
        <v>116</v>
      </c>
      <c r="AO22" s="67" t="s">
        <v>116</v>
      </c>
      <c r="AP22" s="67" t="s">
        <v>116</v>
      </c>
      <c r="AQ22" s="194" t="s">
        <v>939</v>
      </c>
      <c r="AR22" s="67" t="s">
        <v>116</v>
      </c>
      <c r="AS22" s="194" t="s">
        <v>487</v>
      </c>
      <c r="AT22" s="67" t="s">
        <v>120</v>
      </c>
      <c r="AU22" s="67" t="s">
        <v>37</v>
      </c>
      <c r="AV22" s="67" t="s">
        <v>116</v>
      </c>
      <c r="AW22" s="67" t="s">
        <v>489</v>
      </c>
      <c r="AX22" s="67" t="s">
        <v>116</v>
      </c>
      <c r="AY22" s="67" t="s">
        <v>489</v>
      </c>
      <c r="AZ22" s="67" t="s">
        <v>489</v>
      </c>
      <c r="BA22" s="67" t="s">
        <v>488</v>
      </c>
      <c r="BB22" s="67" t="s">
        <v>116</v>
      </c>
      <c r="BC22" s="67" t="s">
        <v>940</v>
      </c>
      <c r="BD22" s="67" t="s">
        <v>120</v>
      </c>
      <c r="BE22" s="67" t="s">
        <v>120</v>
      </c>
      <c r="BF22" s="155" t="s">
        <v>1053</v>
      </c>
      <c r="BG22" s="156">
        <v>39995</v>
      </c>
      <c r="BH22" s="156" t="s">
        <v>116</v>
      </c>
      <c r="BI22" s="169" t="s">
        <v>479</v>
      </c>
      <c r="BJ22" s="194" t="s">
        <v>490</v>
      </c>
      <c r="BK22" s="155" t="s">
        <v>160</v>
      </c>
      <c r="BL22" s="54"/>
      <c r="BM22" s="1"/>
      <c r="BN22" s="1"/>
      <c r="BO22" s="1"/>
      <c r="BP22" s="1"/>
      <c r="BQ22" s="1"/>
      <c r="BR22" s="1"/>
      <c r="BS22" s="1"/>
      <c r="BT22" s="1"/>
      <c r="BU22" s="1"/>
      <c r="BV22" s="1"/>
      <c r="BW22" s="1"/>
      <c r="BX22" s="1"/>
      <c r="BY22" s="1"/>
      <c r="BZ22" s="1"/>
    </row>
    <row r="23" spans="1:78" s="2" customFormat="1" ht="135" x14ac:dyDescent="0.2">
      <c r="A23" s="54" t="s">
        <v>83</v>
      </c>
      <c r="B23" s="158" t="s">
        <v>116</v>
      </c>
      <c r="C23" s="196" t="s">
        <v>492</v>
      </c>
      <c r="D23" s="32">
        <v>21</v>
      </c>
      <c r="E23" s="196" t="s">
        <v>493</v>
      </c>
      <c r="F23" s="32" t="s">
        <v>110</v>
      </c>
      <c r="G23" s="196" t="s">
        <v>494</v>
      </c>
      <c r="H23" s="32" t="s">
        <v>116</v>
      </c>
      <c r="I23" s="32" t="s">
        <v>116</v>
      </c>
      <c r="J23" s="32" t="s">
        <v>116</v>
      </c>
      <c r="K23" s="32" t="s">
        <v>116</v>
      </c>
      <c r="L23" s="32" t="s">
        <v>120</v>
      </c>
      <c r="M23" s="32" t="s">
        <v>116</v>
      </c>
      <c r="N23" s="32" t="s">
        <v>116</v>
      </c>
      <c r="O23" s="32" t="s">
        <v>120</v>
      </c>
      <c r="P23" s="32" t="s">
        <v>116</v>
      </c>
      <c r="Q23" s="32" t="s">
        <v>116</v>
      </c>
      <c r="R23" s="196" t="s">
        <v>495</v>
      </c>
      <c r="S23" s="32" t="s">
        <v>116</v>
      </c>
      <c r="T23" s="196" t="s">
        <v>496</v>
      </c>
      <c r="U23" s="32" t="s">
        <v>120</v>
      </c>
      <c r="V23" s="32" t="s">
        <v>63</v>
      </c>
      <c r="W23" s="32" t="s">
        <v>120</v>
      </c>
      <c r="X23" s="32" t="s">
        <v>498</v>
      </c>
      <c r="Y23" s="32" t="s">
        <v>120</v>
      </c>
      <c r="Z23" s="32" t="s">
        <v>120</v>
      </c>
      <c r="AA23" s="32" t="s">
        <v>63</v>
      </c>
      <c r="AB23" s="32" t="s">
        <v>116</v>
      </c>
      <c r="AC23" s="196" t="s">
        <v>497</v>
      </c>
      <c r="AD23" s="32" t="s">
        <v>169</v>
      </c>
      <c r="AE23" s="32" t="s">
        <v>63</v>
      </c>
      <c r="AF23" s="32" t="s">
        <v>120</v>
      </c>
      <c r="AG23" s="32" t="s">
        <v>120</v>
      </c>
      <c r="AH23" s="32" t="s">
        <v>116</v>
      </c>
      <c r="AI23" s="196" t="s">
        <v>499</v>
      </c>
      <c r="AJ23" s="32" t="s">
        <v>116</v>
      </c>
      <c r="AK23" s="196" t="s">
        <v>499</v>
      </c>
      <c r="AL23" s="32" t="s">
        <v>116</v>
      </c>
      <c r="AM23" s="196" t="s">
        <v>957</v>
      </c>
      <c r="AN23" s="196" t="s">
        <v>958</v>
      </c>
      <c r="AO23" s="32" t="s">
        <v>120</v>
      </c>
      <c r="AP23" s="32" t="s">
        <v>120</v>
      </c>
      <c r="AQ23" s="32" t="s">
        <v>63</v>
      </c>
      <c r="AR23" s="32" t="s">
        <v>116</v>
      </c>
      <c r="AS23" s="196" t="s">
        <v>500</v>
      </c>
      <c r="AT23" s="32" t="s">
        <v>120</v>
      </c>
      <c r="AU23" s="32" t="s">
        <v>63</v>
      </c>
      <c r="AV23" s="32" t="s">
        <v>116</v>
      </c>
      <c r="AW23" s="196" t="s">
        <v>501</v>
      </c>
      <c r="AX23" s="32" t="s">
        <v>116</v>
      </c>
      <c r="AY23" s="196" t="s">
        <v>501</v>
      </c>
      <c r="AZ23" s="196" t="s">
        <v>502</v>
      </c>
      <c r="BA23" s="32" t="s">
        <v>503</v>
      </c>
      <c r="BB23" s="32" t="s">
        <v>120</v>
      </c>
      <c r="BC23" s="32" t="s">
        <v>120</v>
      </c>
      <c r="BD23" s="32" t="s">
        <v>120</v>
      </c>
      <c r="BE23" s="32" t="s">
        <v>120</v>
      </c>
      <c r="BF23" s="73" t="s">
        <v>491</v>
      </c>
      <c r="BG23" s="56">
        <v>41102</v>
      </c>
      <c r="BH23" s="56" t="s">
        <v>120</v>
      </c>
      <c r="BI23" s="56" t="s">
        <v>63</v>
      </c>
      <c r="BJ23" s="32"/>
      <c r="BK23" s="73" t="s">
        <v>190</v>
      </c>
      <c r="BL23" s="54" t="s">
        <v>959</v>
      </c>
      <c r="BM23" s="1"/>
      <c r="BN23" s="1"/>
      <c r="BO23" s="1"/>
      <c r="BP23" s="1"/>
      <c r="BQ23" s="1"/>
      <c r="BR23" s="1"/>
      <c r="BS23" s="1"/>
      <c r="BT23" s="1"/>
      <c r="BU23" s="1"/>
      <c r="BV23" s="1"/>
      <c r="BW23" s="1"/>
      <c r="BX23" s="1"/>
      <c r="BY23" s="1"/>
      <c r="BZ23" s="1"/>
    </row>
    <row r="24" spans="1:78" s="2" customFormat="1" ht="270" x14ac:dyDescent="0.2">
      <c r="A24" s="54" t="s">
        <v>84</v>
      </c>
      <c r="B24" s="159" t="s">
        <v>116</v>
      </c>
      <c r="C24" s="194" t="s">
        <v>505</v>
      </c>
      <c r="D24" s="67" t="s">
        <v>506</v>
      </c>
      <c r="E24" s="67" t="s">
        <v>120</v>
      </c>
      <c r="F24" s="67" t="s">
        <v>110</v>
      </c>
      <c r="G24" s="194" t="s">
        <v>507</v>
      </c>
      <c r="H24" s="67" t="s">
        <v>116</v>
      </c>
      <c r="I24" s="67" t="s">
        <v>116</v>
      </c>
      <c r="J24" s="67" t="s">
        <v>120</v>
      </c>
      <c r="K24" s="67" t="s">
        <v>116</v>
      </c>
      <c r="L24" s="67" t="s">
        <v>120</v>
      </c>
      <c r="M24" s="67" t="s">
        <v>116</v>
      </c>
      <c r="N24" s="67" t="s">
        <v>116</v>
      </c>
      <c r="O24" s="67" t="s">
        <v>120</v>
      </c>
      <c r="P24" s="67" t="s">
        <v>116</v>
      </c>
      <c r="Q24" s="67" t="s">
        <v>116</v>
      </c>
      <c r="R24" s="194" t="s">
        <v>508</v>
      </c>
      <c r="S24" s="67" t="s">
        <v>116</v>
      </c>
      <c r="T24" s="194" t="s">
        <v>509</v>
      </c>
      <c r="U24" s="67" t="s">
        <v>120</v>
      </c>
      <c r="V24" s="67" t="s">
        <v>63</v>
      </c>
      <c r="W24" s="67" t="s">
        <v>116</v>
      </c>
      <c r="X24" s="194" t="s">
        <v>510</v>
      </c>
      <c r="Y24" s="67" t="s">
        <v>120</v>
      </c>
      <c r="Z24" s="67" t="s">
        <v>120</v>
      </c>
      <c r="AA24" s="67" t="s">
        <v>63</v>
      </c>
      <c r="AB24" s="67" t="s">
        <v>116</v>
      </c>
      <c r="AC24" s="194" t="s">
        <v>509</v>
      </c>
      <c r="AD24" s="67" t="s">
        <v>169</v>
      </c>
      <c r="AE24" s="67" t="s">
        <v>63</v>
      </c>
      <c r="AF24" s="67" t="s">
        <v>116</v>
      </c>
      <c r="AG24" s="67" t="s">
        <v>120</v>
      </c>
      <c r="AH24" s="67" t="s">
        <v>116</v>
      </c>
      <c r="AI24" s="194" t="s">
        <v>511</v>
      </c>
      <c r="AJ24" s="67" t="s">
        <v>116</v>
      </c>
      <c r="AK24" s="194" t="s">
        <v>512</v>
      </c>
      <c r="AL24" s="67" t="s">
        <v>120</v>
      </c>
      <c r="AM24" s="67" t="s">
        <v>63</v>
      </c>
      <c r="AN24" s="67" t="s">
        <v>120</v>
      </c>
      <c r="AO24" s="67" t="s">
        <v>116</v>
      </c>
      <c r="AP24" s="67" t="s">
        <v>116</v>
      </c>
      <c r="AQ24" s="194" t="s">
        <v>513</v>
      </c>
      <c r="AR24" s="67" t="s">
        <v>116</v>
      </c>
      <c r="AS24" s="194" t="s">
        <v>514</v>
      </c>
      <c r="AT24" s="67" t="s">
        <v>120</v>
      </c>
      <c r="AU24" s="67" t="s">
        <v>63</v>
      </c>
      <c r="AV24" s="67" t="s">
        <v>116</v>
      </c>
      <c r="AW24" s="194" t="s">
        <v>515</v>
      </c>
      <c r="AX24" s="67" t="s">
        <v>116</v>
      </c>
      <c r="AY24" s="194" t="s">
        <v>516</v>
      </c>
      <c r="AZ24" s="67" t="s">
        <v>63</v>
      </c>
      <c r="BA24" s="67" t="s">
        <v>22</v>
      </c>
      <c r="BB24" s="194" t="s">
        <v>517</v>
      </c>
      <c r="BC24" s="67" t="s">
        <v>120</v>
      </c>
      <c r="BD24" s="67" t="s">
        <v>120</v>
      </c>
      <c r="BE24" s="67" t="s">
        <v>120</v>
      </c>
      <c r="BF24" s="155" t="s">
        <v>504</v>
      </c>
      <c r="BG24" s="156">
        <v>40817</v>
      </c>
      <c r="BH24" s="156" t="s">
        <v>116</v>
      </c>
      <c r="BI24" s="155" t="s">
        <v>518</v>
      </c>
      <c r="BJ24" s="67"/>
      <c r="BK24" s="171" t="s">
        <v>2</v>
      </c>
      <c r="BL24" s="54"/>
      <c r="BM24" s="1"/>
      <c r="BN24" s="1"/>
      <c r="BO24" s="1"/>
      <c r="BP24" s="1"/>
      <c r="BQ24" s="1"/>
      <c r="BR24" s="1"/>
      <c r="BS24" s="1"/>
      <c r="BT24" s="1"/>
      <c r="BU24" s="1"/>
      <c r="BV24" s="1"/>
      <c r="BW24" s="1"/>
      <c r="BX24" s="1"/>
      <c r="BY24" s="1"/>
      <c r="BZ24" s="1"/>
    </row>
    <row r="25" spans="1:78" s="2" customFormat="1" ht="337.5" x14ac:dyDescent="0.2">
      <c r="A25" s="54" t="s">
        <v>85</v>
      </c>
      <c r="B25" s="158" t="s">
        <v>116</v>
      </c>
      <c r="C25" s="32" t="s">
        <v>521</v>
      </c>
      <c r="D25" s="32">
        <v>60</v>
      </c>
      <c r="E25" s="32" t="s">
        <v>116</v>
      </c>
      <c r="F25" s="32" t="s">
        <v>110</v>
      </c>
      <c r="G25" s="196" t="s">
        <v>522</v>
      </c>
      <c r="H25" s="32" t="s">
        <v>116</v>
      </c>
      <c r="I25" s="32" t="s">
        <v>116</v>
      </c>
      <c r="J25" s="32" t="s">
        <v>120</v>
      </c>
      <c r="K25" s="32" t="s">
        <v>116</v>
      </c>
      <c r="L25" s="32" t="s">
        <v>120</v>
      </c>
      <c r="M25" s="32" t="s">
        <v>120</v>
      </c>
      <c r="N25" s="32" t="s">
        <v>116</v>
      </c>
      <c r="O25" s="32" t="s">
        <v>120</v>
      </c>
      <c r="P25" s="32" t="s">
        <v>120</v>
      </c>
      <c r="Q25" s="32" t="s">
        <v>116</v>
      </c>
      <c r="R25" s="196" t="s">
        <v>523</v>
      </c>
      <c r="S25" s="32" t="s">
        <v>116</v>
      </c>
      <c r="T25" s="196" t="s">
        <v>524</v>
      </c>
      <c r="U25" s="32" t="s">
        <v>120</v>
      </c>
      <c r="V25" s="32" t="s">
        <v>63</v>
      </c>
      <c r="W25" s="32" t="s">
        <v>116</v>
      </c>
      <c r="X25" s="196" t="s">
        <v>525</v>
      </c>
      <c r="Y25" s="32" t="s">
        <v>120</v>
      </c>
      <c r="Z25" s="32" t="s">
        <v>116</v>
      </c>
      <c r="AA25" s="196" t="s">
        <v>526</v>
      </c>
      <c r="AB25" s="32" t="s">
        <v>116</v>
      </c>
      <c r="AC25" s="196" t="s">
        <v>527</v>
      </c>
      <c r="AD25" s="32" t="s">
        <v>169</v>
      </c>
      <c r="AE25" s="32" t="s">
        <v>63</v>
      </c>
      <c r="AF25" s="32" t="s">
        <v>116</v>
      </c>
      <c r="AG25" s="32" t="s">
        <v>120</v>
      </c>
      <c r="AH25" s="32" t="s">
        <v>116</v>
      </c>
      <c r="AI25" s="196" t="s">
        <v>528</v>
      </c>
      <c r="AJ25" s="32" t="s">
        <v>116</v>
      </c>
      <c r="AK25" s="196" t="s">
        <v>529</v>
      </c>
      <c r="AL25" s="32" t="s">
        <v>120</v>
      </c>
      <c r="AM25" s="196" t="s">
        <v>530</v>
      </c>
      <c r="AN25" s="32" t="s">
        <v>120</v>
      </c>
      <c r="AO25" s="32" t="s">
        <v>116</v>
      </c>
      <c r="AP25" s="32" t="s">
        <v>116</v>
      </c>
      <c r="AQ25" s="196" t="s">
        <v>531</v>
      </c>
      <c r="AR25" s="32" t="s">
        <v>120</v>
      </c>
      <c r="AS25" s="32" t="s">
        <v>63</v>
      </c>
      <c r="AT25" s="32" t="s">
        <v>120</v>
      </c>
      <c r="AU25" s="32" t="s">
        <v>63</v>
      </c>
      <c r="AV25" s="32" t="s">
        <v>116</v>
      </c>
      <c r="AW25" s="196" t="s">
        <v>532</v>
      </c>
      <c r="AX25" s="32" t="s">
        <v>116</v>
      </c>
      <c r="AY25" s="196" t="s">
        <v>532</v>
      </c>
      <c r="AZ25" s="32" t="s">
        <v>261</v>
      </c>
      <c r="BA25" s="32" t="s">
        <v>145</v>
      </c>
      <c r="BB25" s="32" t="s">
        <v>116</v>
      </c>
      <c r="BC25" s="32" t="s">
        <v>116</v>
      </c>
      <c r="BD25" s="32" t="s">
        <v>116</v>
      </c>
      <c r="BE25" s="32" t="s">
        <v>120</v>
      </c>
      <c r="BF25" s="72" t="s">
        <v>519</v>
      </c>
      <c r="BG25" s="56">
        <v>2011</v>
      </c>
      <c r="BH25" s="56" t="s">
        <v>116</v>
      </c>
      <c r="BI25" s="175" t="s">
        <v>520</v>
      </c>
      <c r="BJ25" s="32"/>
      <c r="BK25" s="73" t="s">
        <v>161</v>
      </c>
      <c r="BL25" s="54"/>
      <c r="BM25" s="1"/>
      <c r="BN25" s="1"/>
      <c r="BO25" s="1"/>
      <c r="BP25" s="1"/>
      <c r="BQ25" s="1"/>
      <c r="BR25" s="1"/>
      <c r="BS25" s="1"/>
      <c r="BT25" s="1"/>
      <c r="BU25" s="1"/>
      <c r="BV25" s="1"/>
      <c r="BW25" s="1"/>
      <c r="BX25" s="1"/>
      <c r="BY25" s="1"/>
      <c r="BZ25" s="1"/>
    </row>
    <row r="26" spans="1:78" s="2" customFormat="1" ht="245.25" customHeight="1" x14ac:dyDescent="0.2">
      <c r="A26" s="54" t="s">
        <v>86</v>
      </c>
      <c r="B26" s="159" t="s">
        <v>116</v>
      </c>
      <c r="C26" s="67" t="s">
        <v>544</v>
      </c>
      <c r="D26" s="160">
        <v>12</v>
      </c>
      <c r="E26" s="67" t="s">
        <v>120</v>
      </c>
      <c r="F26" s="67" t="s">
        <v>110</v>
      </c>
      <c r="G26" s="194" t="s">
        <v>535</v>
      </c>
      <c r="H26" s="67" t="s">
        <v>116</v>
      </c>
      <c r="I26" s="67" t="s">
        <v>116</v>
      </c>
      <c r="J26" s="67" t="s">
        <v>116</v>
      </c>
      <c r="K26" s="67" t="s">
        <v>116</v>
      </c>
      <c r="L26" s="67" t="s">
        <v>120</v>
      </c>
      <c r="M26" s="67" t="s">
        <v>116</v>
      </c>
      <c r="N26" s="67" t="s">
        <v>116</v>
      </c>
      <c r="O26" s="67" t="s">
        <v>120</v>
      </c>
      <c r="P26" s="67" t="s">
        <v>116</v>
      </c>
      <c r="Q26" s="67" t="s">
        <v>116</v>
      </c>
      <c r="R26" s="194" t="s">
        <v>536</v>
      </c>
      <c r="S26" s="67" t="s">
        <v>116</v>
      </c>
      <c r="T26" s="194" t="s">
        <v>537</v>
      </c>
      <c r="U26" s="67" t="s">
        <v>120</v>
      </c>
      <c r="V26" s="67" t="s">
        <v>63</v>
      </c>
      <c r="W26" s="67" t="s">
        <v>116</v>
      </c>
      <c r="X26" s="194" t="s">
        <v>538</v>
      </c>
      <c r="Y26" s="67" t="s">
        <v>120</v>
      </c>
      <c r="Z26" s="67" t="s">
        <v>120</v>
      </c>
      <c r="AA26" s="67" t="s">
        <v>63</v>
      </c>
      <c r="AB26" s="67" t="s">
        <v>116</v>
      </c>
      <c r="AC26" s="194" t="s">
        <v>539</v>
      </c>
      <c r="AD26" s="67" t="s">
        <v>116</v>
      </c>
      <c r="AE26" s="194" t="s">
        <v>539</v>
      </c>
      <c r="AF26" s="67" t="s">
        <v>120</v>
      </c>
      <c r="AG26" s="67" t="s">
        <v>116</v>
      </c>
      <c r="AH26" s="67" t="s">
        <v>120</v>
      </c>
      <c r="AI26" s="194" t="s">
        <v>554</v>
      </c>
      <c r="AJ26" s="67" t="s">
        <v>120</v>
      </c>
      <c r="AK26" s="67" t="s">
        <v>63</v>
      </c>
      <c r="AL26" s="67" t="s">
        <v>120</v>
      </c>
      <c r="AM26" s="67" t="s">
        <v>63</v>
      </c>
      <c r="AN26" s="67" t="s">
        <v>116</v>
      </c>
      <c r="AO26" s="67" t="s">
        <v>116</v>
      </c>
      <c r="AP26" s="67" t="s">
        <v>120</v>
      </c>
      <c r="AQ26" s="67" t="s">
        <v>63</v>
      </c>
      <c r="AR26" s="67" t="s">
        <v>116</v>
      </c>
      <c r="AS26" s="194" t="s">
        <v>540</v>
      </c>
      <c r="AT26" s="67" t="s">
        <v>120</v>
      </c>
      <c r="AU26" s="67" t="s">
        <v>63</v>
      </c>
      <c r="AV26" s="67" t="s">
        <v>116</v>
      </c>
      <c r="AW26" s="194" t="s">
        <v>541</v>
      </c>
      <c r="AX26" s="67" t="s">
        <v>120</v>
      </c>
      <c r="AY26" s="67" t="s">
        <v>281</v>
      </c>
      <c r="AZ26" s="67" t="s">
        <v>281</v>
      </c>
      <c r="BA26" s="67" t="s">
        <v>146</v>
      </c>
      <c r="BB26" s="67" t="s">
        <v>120</v>
      </c>
      <c r="BC26" s="67" t="s">
        <v>120</v>
      </c>
      <c r="BD26" s="67" t="s">
        <v>120</v>
      </c>
      <c r="BE26" s="67" t="s">
        <v>120</v>
      </c>
      <c r="BF26" s="72" t="s">
        <v>533</v>
      </c>
      <c r="BG26" s="156">
        <v>40318</v>
      </c>
      <c r="BH26" s="156" t="s">
        <v>120</v>
      </c>
      <c r="BI26" s="156" t="s">
        <v>261</v>
      </c>
      <c r="BJ26" s="67" t="s">
        <v>534</v>
      </c>
      <c r="BK26" s="179" t="s">
        <v>289</v>
      </c>
      <c r="BL26" s="54"/>
      <c r="BM26" s="1"/>
      <c r="BN26" s="1"/>
      <c r="BO26" s="1"/>
      <c r="BP26" s="1"/>
      <c r="BQ26" s="1"/>
      <c r="BR26" s="1"/>
      <c r="BS26" s="1"/>
      <c r="BT26" s="1"/>
      <c r="BU26" s="1"/>
      <c r="BV26" s="1"/>
      <c r="BW26" s="1"/>
      <c r="BX26" s="1"/>
      <c r="BY26" s="1"/>
      <c r="BZ26" s="1"/>
    </row>
    <row r="27" spans="1:78" s="2" customFormat="1" ht="123.75" x14ac:dyDescent="0.2">
      <c r="A27" s="54" t="s">
        <v>87</v>
      </c>
      <c r="B27" s="158" t="s">
        <v>116</v>
      </c>
      <c r="C27" s="196" t="s">
        <v>545</v>
      </c>
      <c r="D27" s="32">
        <v>30</v>
      </c>
      <c r="E27" s="32" t="s">
        <v>116</v>
      </c>
      <c r="F27" s="32" t="s">
        <v>110</v>
      </c>
      <c r="G27" s="196" t="s">
        <v>546</v>
      </c>
      <c r="H27" s="32" t="s">
        <v>116</v>
      </c>
      <c r="I27" s="32" t="s">
        <v>116</v>
      </c>
      <c r="J27" s="32" t="s">
        <v>120</v>
      </c>
      <c r="K27" s="32" t="s">
        <v>116</v>
      </c>
      <c r="L27" s="32" t="s">
        <v>120</v>
      </c>
      <c r="M27" s="32" t="s">
        <v>116</v>
      </c>
      <c r="N27" s="32" t="s">
        <v>116</v>
      </c>
      <c r="O27" s="32" t="s">
        <v>120</v>
      </c>
      <c r="P27" s="32" t="s">
        <v>120</v>
      </c>
      <c r="Q27" s="32" t="s">
        <v>116</v>
      </c>
      <c r="R27" s="196" t="s">
        <v>547</v>
      </c>
      <c r="S27" s="32" t="s">
        <v>116</v>
      </c>
      <c r="T27" s="196" t="s">
        <v>548</v>
      </c>
      <c r="U27" s="32" t="s">
        <v>120</v>
      </c>
      <c r="V27" s="32" t="s">
        <v>63</v>
      </c>
      <c r="W27" s="32" t="s">
        <v>116</v>
      </c>
      <c r="X27" s="196" t="s">
        <v>549</v>
      </c>
      <c r="Y27" s="32" t="s">
        <v>120</v>
      </c>
      <c r="Z27" s="32" t="s">
        <v>120</v>
      </c>
      <c r="AA27" s="32" t="s">
        <v>63</v>
      </c>
      <c r="AB27" s="32" t="s">
        <v>120</v>
      </c>
      <c r="AC27" s="32" t="s">
        <v>63</v>
      </c>
      <c r="AD27" s="32" t="s">
        <v>169</v>
      </c>
      <c r="AE27" s="32" t="s">
        <v>63</v>
      </c>
      <c r="AF27" s="32" t="s">
        <v>116</v>
      </c>
      <c r="AG27" s="32" t="s">
        <v>120</v>
      </c>
      <c r="AH27" s="32" t="s">
        <v>120</v>
      </c>
      <c r="AI27" s="32" t="s">
        <v>63</v>
      </c>
      <c r="AJ27" s="32" t="s">
        <v>120</v>
      </c>
      <c r="AK27" s="32" t="s">
        <v>63</v>
      </c>
      <c r="AL27" s="32" t="s">
        <v>120</v>
      </c>
      <c r="AM27" s="32" t="s">
        <v>63</v>
      </c>
      <c r="AN27" s="32" t="s">
        <v>120</v>
      </c>
      <c r="AO27" s="32" t="s">
        <v>116</v>
      </c>
      <c r="AP27" s="32" t="s">
        <v>116</v>
      </c>
      <c r="AQ27" s="196" t="s">
        <v>956</v>
      </c>
      <c r="AR27" s="32" t="s">
        <v>120</v>
      </c>
      <c r="AS27" s="32" t="s">
        <v>63</v>
      </c>
      <c r="AT27" s="32" t="s">
        <v>120</v>
      </c>
      <c r="AU27" s="32" t="s">
        <v>63</v>
      </c>
      <c r="AV27" s="32" t="s">
        <v>116</v>
      </c>
      <c r="AW27" s="196" t="s">
        <v>551</v>
      </c>
      <c r="AX27" s="32" t="s">
        <v>116</v>
      </c>
      <c r="AY27" s="196" t="s">
        <v>551</v>
      </c>
      <c r="AZ27" s="32" t="s">
        <v>63</v>
      </c>
      <c r="BA27" s="196" t="s">
        <v>552</v>
      </c>
      <c r="BB27" s="32" t="s">
        <v>553</v>
      </c>
      <c r="BC27" s="32" t="s">
        <v>116</v>
      </c>
      <c r="BD27" s="32" t="s">
        <v>120</v>
      </c>
      <c r="BE27" s="32" t="s">
        <v>120</v>
      </c>
      <c r="BF27" s="73" t="s">
        <v>542</v>
      </c>
      <c r="BG27" s="56">
        <v>38247</v>
      </c>
      <c r="BH27" s="56" t="s">
        <v>116</v>
      </c>
      <c r="BI27" s="209" t="s">
        <v>543</v>
      </c>
      <c r="BJ27" s="196" t="s">
        <v>550</v>
      </c>
      <c r="BK27" s="73" t="s">
        <v>161</v>
      </c>
      <c r="BL27" s="54"/>
      <c r="BM27" s="1"/>
      <c r="BN27" s="1"/>
      <c r="BO27" s="1"/>
      <c r="BP27" s="1"/>
      <c r="BQ27" s="1"/>
      <c r="BR27" s="1"/>
      <c r="BS27" s="1"/>
      <c r="BT27" s="1"/>
      <c r="BU27" s="1"/>
      <c r="BV27" s="1"/>
      <c r="BW27" s="1"/>
      <c r="BX27" s="1"/>
      <c r="BY27" s="1"/>
      <c r="BZ27" s="1"/>
    </row>
    <row r="28" spans="1:78" s="1" customFormat="1" ht="202.5" x14ac:dyDescent="0.2">
      <c r="A28" s="54" t="s">
        <v>88</v>
      </c>
      <c r="B28" s="159" t="s">
        <v>116</v>
      </c>
      <c r="C28" s="194" t="s">
        <v>556</v>
      </c>
      <c r="D28" s="194" t="s">
        <v>947</v>
      </c>
      <c r="E28" s="67" t="s">
        <v>120</v>
      </c>
      <c r="F28" s="67" t="s">
        <v>110</v>
      </c>
      <c r="G28" s="194" t="s">
        <v>557</v>
      </c>
      <c r="H28" s="67" t="s">
        <v>116</v>
      </c>
      <c r="I28" s="67" t="s">
        <v>120</v>
      </c>
      <c r="J28" s="67" t="s">
        <v>120</v>
      </c>
      <c r="K28" s="67" t="s">
        <v>120</v>
      </c>
      <c r="L28" s="67" t="s">
        <v>120</v>
      </c>
      <c r="M28" s="67" t="s">
        <v>116</v>
      </c>
      <c r="N28" s="67" t="s">
        <v>116</v>
      </c>
      <c r="O28" s="67" t="s">
        <v>120</v>
      </c>
      <c r="P28" s="67" t="s">
        <v>120</v>
      </c>
      <c r="Q28" s="67" t="s">
        <v>116</v>
      </c>
      <c r="R28" s="194" t="s">
        <v>558</v>
      </c>
      <c r="S28" s="67" t="s">
        <v>116</v>
      </c>
      <c r="T28" s="194" t="s">
        <v>559</v>
      </c>
      <c r="U28" s="67" t="s">
        <v>120</v>
      </c>
      <c r="V28" s="67" t="s">
        <v>63</v>
      </c>
      <c r="W28" s="67" t="s">
        <v>116</v>
      </c>
      <c r="X28" s="194" t="s">
        <v>560</v>
      </c>
      <c r="Y28" s="67" t="s">
        <v>120</v>
      </c>
      <c r="Z28" s="67" t="s">
        <v>120</v>
      </c>
      <c r="AA28" s="67" t="s">
        <v>63</v>
      </c>
      <c r="AB28" s="67" t="s">
        <v>120</v>
      </c>
      <c r="AC28" s="67" t="s">
        <v>63</v>
      </c>
      <c r="AD28" s="67" t="s">
        <v>169</v>
      </c>
      <c r="AE28" s="67" t="s">
        <v>63</v>
      </c>
      <c r="AF28" s="67" t="s">
        <v>116</v>
      </c>
      <c r="AG28" s="67" t="s">
        <v>120</v>
      </c>
      <c r="AH28" s="67" t="s">
        <v>120</v>
      </c>
      <c r="AI28" s="194" t="s">
        <v>561</v>
      </c>
      <c r="AJ28" s="67" t="s">
        <v>120</v>
      </c>
      <c r="AK28" s="67" t="s">
        <v>63</v>
      </c>
      <c r="AL28" s="67" t="s">
        <v>120</v>
      </c>
      <c r="AM28" s="67" t="s">
        <v>63</v>
      </c>
      <c r="AN28" s="67" t="s">
        <v>120</v>
      </c>
      <c r="AO28" s="67" t="s">
        <v>116</v>
      </c>
      <c r="AP28" s="67" t="s">
        <v>116</v>
      </c>
      <c r="AQ28" s="194" t="s">
        <v>948</v>
      </c>
      <c r="AR28" s="67" t="s">
        <v>120</v>
      </c>
      <c r="AS28" s="67" t="s">
        <v>63</v>
      </c>
      <c r="AT28" s="67" t="s">
        <v>120</v>
      </c>
      <c r="AU28" s="67" t="s">
        <v>63</v>
      </c>
      <c r="AV28" s="67" t="s">
        <v>116</v>
      </c>
      <c r="AW28" s="194" t="s">
        <v>562</v>
      </c>
      <c r="AX28" s="67" t="s">
        <v>120</v>
      </c>
      <c r="AY28" s="67" t="s">
        <v>281</v>
      </c>
      <c r="AZ28" s="194" t="s">
        <v>563</v>
      </c>
      <c r="BA28" s="67" t="s">
        <v>261</v>
      </c>
      <c r="BB28" s="67" t="s">
        <v>120</v>
      </c>
      <c r="BC28" s="67" t="s">
        <v>120</v>
      </c>
      <c r="BD28" s="67" t="s">
        <v>120</v>
      </c>
      <c r="BE28" s="67" t="s">
        <v>120</v>
      </c>
      <c r="BF28" s="210" t="s">
        <v>949</v>
      </c>
      <c r="BG28" s="156">
        <v>34465</v>
      </c>
      <c r="BH28" s="156" t="s">
        <v>120</v>
      </c>
      <c r="BI28" s="1" t="s">
        <v>261</v>
      </c>
      <c r="BJ28" s="202" t="s">
        <v>1045</v>
      </c>
      <c r="BK28" s="155" t="s">
        <v>555</v>
      </c>
      <c r="BL28" s="221" t="s">
        <v>954</v>
      </c>
    </row>
    <row r="29" spans="1:78" s="1" customFormat="1" ht="360" x14ac:dyDescent="0.2">
      <c r="A29" s="54" t="s">
        <v>89</v>
      </c>
      <c r="B29" s="158" t="s">
        <v>116</v>
      </c>
      <c r="C29" s="196" t="s">
        <v>566</v>
      </c>
      <c r="D29" s="32">
        <v>14</v>
      </c>
      <c r="E29" s="32" t="s">
        <v>116</v>
      </c>
      <c r="F29" s="32" t="s">
        <v>111</v>
      </c>
      <c r="G29" s="196" t="s">
        <v>567</v>
      </c>
      <c r="H29" s="32" t="s">
        <v>935</v>
      </c>
      <c r="I29" s="32" t="s">
        <v>116</v>
      </c>
      <c r="J29" s="32" t="s">
        <v>116</v>
      </c>
      <c r="K29" s="32" t="s">
        <v>116</v>
      </c>
      <c r="L29" s="32" t="s">
        <v>1065</v>
      </c>
      <c r="M29" s="32" t="s">
        <v>116</v>
      </c>
      <c r="N29" s="32" t="s">
        <v>116</v>
      </c>
      <c r="O29" s="32" t="s">
        <v>120</v>
      </c>
      <c r="P29" s="32" t="s">
        <v>116</v>
      </c>
      <c r="Q29" s="32" t="s">
        <v>116</v>
      </c>
      <c r="R29" s="196" t="s">
        <v>568</v>
      </c>
      <c r="S29" s="32" t="s">
        <v>116</v>
      </c>
      <c r="T29" s="196" t="s">
        <v>569</v>
      </c>
      <c r="U29" s="32" t="s">
        <v>120</v>
      </c>
      <c r="V29" s="32" t="s">
        <v>63</v>
      </c>
      <c r="W29" s="32" t="s">
        <v>116</v>
      </c>
      <c r="X29" s="196" t="s">
        <v>570</v>
      </c>
      <c r="Y29" s="32" t="s">
        <v>116</v>
      </c>
      <c r="Z29" s="32" t="s">
        <v>116</v>
      </c>
      <c r="AA29" s="196" t="s">
        <v>571</v>
      </c>
      <c r="AB29" s="32" t="s">
        <v>116</v>
      </c>
      <c r="AC29" s="196" t="s">
        <v>572</v>
      </c>
      <c r="AD29" s="32" t="s">
        <v>116</v>
      </c>
      <c r="AE29" s="196" t="s">
        <v>573</v>
      </c>
      <c r="AF29" s="32" t="s">
        <v>116</v>
      </c>
      <c r="AG29" s="32" t="s">
        <v>120</v>
      </c>
      <c r="AH29" s="32" t="s">
        <v>116</v>
      </c>
      <c r="AI29" s="196" t="s">
        <v>574</v>
      </c>
      <c r="AJ29" s="32" t="s">
        <v>116</v>
      </c>
      <c r="AK29" s="196" t="s">
        <v>574</v>
      </c>
      <c r="AL29" s="32" t="s">
        <v>116</v>
      </c>
      <c r="AM29" s="196" t="s">
        <v>575</v>
      </c>
      <c r="AN29" s="32" t="s">
        <v>116</v>
      </c>
      <c r="AO29" s="32" t="s">
        <v>116</v>
      </c>
      <c r="AP29" s="32" t="s">
        <v>120</v>
      </c>
      <c r="AQ29" s="32" t="s">
        <v>63</v>
      </c>
      <c r="AR29" s="32" t="s">
        <v>116</v>
      </c>
      <c r="AS29" s="196" t="s">
        <v>576</v>
      </c>
      <c r="AT29" s="32" t="s">
        <v>120</v>
      </c>
      <c r="AU29" s="32" t="s">
        <v>63</v>
      </c>
      <c r="AV29" s="32" t="s">
        <v>116</v>
      </c>
      <c r="AW29" s="196" t="s">
        <v>577</v>
      </c>
      <c r="AX29" s="32" t="s">
        <v>116</v>
      </c>
      <c r="AY29" s="196" t="s">
        <v>578</v>
      </c>
      <c r="AZ29" s="32" t="s">
        <v>63</v>
      </c>
      <c r="BA29" s="32" t="s">
        <v>579</v>
      </c>
      <c r="BB29" s="32" t="s">
        <v>120</v>
      </c>
      <c r="BC29" s="32" t="s">
        <v>120</v>
      </c>
      <c r="BD29" s="32" t="s">
        <v>120</v>
      </c>
      <c r="BE29" s="32" t="s">
        <v>1064</v>
      </c>
      <c r="BF29" s="73" t="s">
        <v>564</v>
      </c>
      <c r="BG29" s="56">
        <v>38718</v>
      </c>
      <c r="BH29" s="56" t="s">
        <v>116</v>
      </c>
      <c r="BI29" s="168" t="s">
        <v>565</v>
      </c>
      <c r="BJ29" s="196"/>
      <c r="BK29" s="73" t="s">
        <v>162</v>
      </c>
      <c r="BL29" s="54"/>
    </row>
    <row r="30" spans="1:78" s="1" customFormat="1" ht="191.25" x14ac:dyDescent="0.2">
      <c r="A30" s="54" t="s">
        <v>90</v>
      </c>
      <c r="B30" s="159" t="s">
        <v>116</v>
      </c>
      <c r="C30" s="194" t="s">
        <v>580</v>
      </c>
      <c r="D30" s="160">
        <v>10</v>
      </c>
      <c r="E30" s="67" t="s">
        <v>120</v>
      </c>
      <c r="F30" s="67" t="s">
        <v>110</v>
      </c>
      <c r="G30" s="194" t="s">
        <v>581</v>
      </c>
      <c r="H30" s="67" t="s">
        <v>120</v>
      </c>
      <c r="I30" s="67" t="s">
        <v>120</v>
      </c>
      <c r="J30" s="67" t="s">
        <v>116</v>
      </c>
      <c r="K30" s="67" t="s">
        <v>120</v>
      </c>
      <c r="L30" s="67" t="s">
        <v>120</v>
      </c>
      <c r="M30" s="67" t="s">
        <v>116</v>
      </c>
      <c r="N30" s="67" t="s">
        <v>116</v>
      </c>
      <c r="O30" s="67" t="s">
        <v>116</v>
      </c>
      <c r="P30" s="67" t="s">
        <v>116</v>
      </c>
      <c r="Q30" s="67" t="s">
        <v>116</v>
      </c>
      <c r="R30" s="194" t="s">
        <v>582</v>
      </c>
      <c r="S30" s="67" t="s">
        <v>116</v>
      </c>
      <c r="T30" s="206" t="s">
        <v>583</v>
      </c>
      <c r="U30" s="67" t="s">
        <v>120</v>
      </c>
      <c r="V30" s="67" t="s">
        <v>63</v>
      </c>
      <c r="W30" s="67" t="s">
        <v>120</v>
      </c>
      <c r="X30" s="194" t="s">
        <v>584</v>
      </c>
      <c r="Y30" s="67" t="s">
        <v>120</v>
      </c>
      <c r="Z30" s="67" t="s">
        <v>116</v>
      </c>
      <c r="AA30" s="194" t="s">
        <v>585</v>
      </c>
      <c r="AB30" s="67" t="s">
        <v>116</v>
      </c>
      <c r="AC30" s="206" t="s">
        <v>586</v>
      </c>
      <c r="AD30" s="67" t="s">
        <v>169</v>
      </c>
      <c r="AE30" s="67" t="s">
        <v>63</v>
      </c>
      <c r="AF30" s="67" t="s">
        <v>116</v>
      </c>
      <c r="AG30" s="67" t="s">
        <v>120</v>
      </c>
      <c r="AH30" s="67" t="s">
        <v>116</v>
      </c>
      <c r="AI30" s="194" t="s">
        <v>587</v>
      </c>
      <c r="AJ30" s="67" t="s">
        <v>116</v>
      </c>
      <c r="AK30" s="194" t="s">
        <v>589</v>
      </c>
      <c r="AL30" s="67" t="s">
        <v>116</v>
      </c>
      <c r="AM30" s="194" t="s">
        <v>588</v>
      </c>
      <c r="AN30" s="67" t="s">
        <v>120</v>
      </c>
      <c r="AO30" s="67" t="s">
        <v>116</v>
      </c>
      <c r="AP30" s="67" t="s">
        <v>116</v>
      </c>
      <c r="AQ30" s="194" t="s">
        <v>590</v>
      </c>
      <c r="AR30" s="67" t="s">
        <v>120</v>
      </c>
      <c r="AS30" s="67" t="s">
        <v>63</v>
      </c>
      <c r="AT30" s="67" t="s">
        <v>120</v>
      </c>
      <c r="AU30" s="67" t="s">
        <v>63</v>
      </c>
      <c r="AV30" s="67" t="s">
        <v>120</v>
      </c>
      <c r="AW30" s="67" t="s">
        <v>281</v>
      </c>
      <c r="AX30" s="67" t="s">
        <v>120</v>
      </c>
      <c r="AY30" s="67" t="s">
        <v>281</v>
      </c>
      <c r="AZ30" s="67" t="s">
        <v>63</v>
      </c>
      <c r="BA30" s="67" t="s">
        <v>261</v>
      </c>
      <c r="BB30" s="67" t="s">
        <v>120</v>
      </c>
      <c r="BC30" s="67" t="s">
        <v>120</v>
      </c>
      <c r="BD30" s="67" t="s">
        <v>120</v>
      </c>
      <c r="BE30" s="67" t="s">
        <v>120</v>
      </c>
      <c r="BF30" s="211" t="s">
        <v>18</v>
      </c>
      <c r="BG30" s="161">
        <v>40261</v>
      </c>
      <c r="BH30" s="161" t="s">
        <v>120</v>
      </c>
      <c r="BI30" s="161" t="s">
        <v>261</v>
      </c>
      <c r="BJ30" s="67"/>
      <c r="BK30" s="155" t="s">
        <v>163</v>
      </c>
      <c r="BL30" s="54"/>
    </row>
    <row r="31" spans="1:78" s="2" customFormat="1" ht="258.75" x14ac:dyDescent="0.2">
      <c r="A31" s="54" t="s">
        <v>91</v>
      </c>
      <c r="B31" s="158" t="s">
        <v>116</v>
      </c>
      <c r="C31" s="196" t="s">
        <v>592</v>
      </c>
      <c r="D31" s="32">
        <v>10</v>
      </c>
      <c r="E31" s="32" t="s">
        <v>120</v>
      </c>
      <c r="F31" s="32" t="s">
        <v>111</v>
      </c>
      <c r="G31" s="196" t="s">
        <v>594</v>
      </c>
      <c r="H31" s="32" t="s">
        <v>593</v>
      </c>
      <c r="I31" s="32" t="s">
        <v>116</v>
      </c>
      <c r="J31" s="32" t="s">
        <v>116</v>
      </c>
      <c r="K31" s="32" t="s">
        <v>116</v>
      </c>
      <c r="L31" s="32" t="s">
        <v>116</v>
      </c>
      <c r="M31" s="32" t="s">
        <v>116</v>
      </c>
      <c r="N31" s="32" t="s">
        <v>120</v>
      </c>
      <c r="O31" s="32" t="s">
        <v>116</v>
      </c>
      <c r="P31" s="32" t="s">
        <v>120</v>
      </c>
      <c r="Q31" s="32" t="s">
        <v>116</v>
      </c>
      <c r="R31" s="196" t="s">
        <v>595</v>
      </c>
      <c r="S31" s="32" t="s">
        <v>116</v>
      </c>
      <c r="T31" s="196" t="s">
        <v>596</v>
      </c>
      <c r="U31" s="32" t="s">
        <v>120</v>
      </c>
      <c r="V31" s="32" t="s">
        <v>63</v>
      </c>
      <c r="W31" s="32" t="s">
        <v>116</v>
      </c>
      <c r="X31" s="196" t="s">
        <v>597</v>
      </c>
      <c r="Y31" s="32" t="s">
        <v>120</v>
      </c>
      <c r="Z31" s="32" t="s">
        <v>120</v>
      </c>
      <c r="AA31" s="32" t="s">
        <v>192</v>
      </c>
      <c r="AB31" s="32" t="s">
        <v>116</v>
      </c>
      <c r="AC31" s="196" t="s">
        <v>598</v>
      </c>
      <c r="AD31" s="32" t="s">
        <v>169</v>
      </c>
      <c r="AE31" s="32" t="s">
        <v>63</v>
      </c>
      <c r="AF31" s="32" t="s">
        <v>116</v>
      </c>
      <c r="AG31" s="32" t="s">
        <v>120</v>
      </c>
      <c r="AH31" s="32" t="s">
        <v>120</v>
      </c>
      <c r="AI31" s="196" t="s">
        <v>602</v>
      </c>
      <c r="AJ31" s="32" t="s">
        <v>120</v>
      </c>
      <c r="AK31" s="196" t="s">
        <v>599</v>
      </c>
      <c r="AL31" s="32" t="s">
        <v>120</v>
      </c>
      <c r="AM31" s="32" t="s">
        <v>63</v>
      </c>
      <c r="AN31" s="32" t="s">
        <v>116</v>
      </c>
      <c r="AO31" s="32" t="s">
        <v>116</v>
      </c>
      <c r="AP31" s="32" t="s">
        <v>116</v>
      </c>
      <c r="AQ31" s="196" t="s">
        <v>600</v>
      </c>
      <c r="AR31" s="32" t="s">
        <v>116</v>
      </c>
      <c r="AS31" s="196" t="s">
        <v>601</v>
      </c>
      <c r="AT31" s="32" t="s">
        <v>120</v>
      </c>
      <c r="AU31" s="32" t="s">
        <v>63</v>
      </c>
      <c r="AV31" s="32" t="s">
        <v>116</v>
      </c>
      <c r="AW31" s="196" t="s">
        <v>603</v>
      </c>
      <c r="AX31" s="32" t="s">
        <v>116</v>
      </c>
      <c r="AY31" s="196" t="s">
        <v>603</v>
      </c>
      <c r="AZ31" s="32" t="s">
        <v>116</v>
      </c>
      <c r="BA31" s="196" t="s">
        <v>604</v>
      </c>
      <c r="BB31" s="32" t="s">
        <v>120</v>
      </c>
      <c r="BC31" s="32" t="s">
        <v>120</v>
      </c>
      <c r="BD31" s="32" t="s">
        <v>120</v>
      </c>
      <c r="BE31" s="32" t="s">
        <v>120</v>
      </c>
      <c r="BF31" s="73" t="s">
        <v>15</v>
      </c>
      <c r="BG31" s="56">
        <v>39814</v>
      </c>
      <c r="BH31" s="56" t="s">
        <v>120</v>
      </c>
      <c r="BI31" s="56" t="s">
        <v>261</v>
      </c>
      <c r="BJ31" s="196" t="s">
        <v>591</v>
      </c>
      <c r="BK31" s="73" t="s">
        <v>164</v>
      </c>
      <c r="BL31" s="54"/>
      <c r="BM31" s="1"/>
      <c r="BN31" s="1"/>
      <c r="BO31" s="1"/>
      <c r="BP31" s="1"/>
      <c r="BQ31" s="1"/>
      <c r="BR31" s="1"/>
      <c r="BS31" s="1"/>
      <c r="BT31" s="1"/>
      <c r="BU31" s="1"/>
      <c r="BV31" s="1"/>
      <c r="BW31" s="1"/>
      <c r="BX31" s="1"/>
      <c r="BY31" s="1"/>
      <c r="BZ31" s="1"/>
    </row>
    <row r="32" spans="1:78" s="2" customFormat="1" ht="168.75" x14ac:dyDescent="0.2">
      <c r="A32" s="54" t="s">
        <v>92</v>
      </c>
      <c r="B32" s="159" t="s">
        <v>116</v>
      </c>
      <c r="C32" s="194" t="s">
        <v>606</v>
      </c>
      <c r="D32" s="160">
        <v>30</v>
      </c>
      <c r="E32" s="67" t="s">
        <v>120</v>
      </c>
      <c r="F32" s="67" t="s">
        <v>110</v>
      </c>
      <c r="G32" s="67" t="s">
        <v>281</v>
      </c>
      <c r="H32" s="67" t="s">
        <v>120</v>
      </c>
      <c r="I32" s="67" t="s">
        <v>116</v>
      </c>
      <c r="J32" s="67" t="s">
        <v>116</v>
      </c>
      <c r="K32" s="67" t="s">
        <v>116</v>
      </c>
      <c r="L32" s="67" t="s">
        <v>120</v>
      </c>
      <c r="M32" s="67" t="s">
        <v>116</v>
      </c>
      <c r="N32" s="67" t="s">
        <v>120</v>
      </c>
      <c r="O32" s="67" t="s">
        <v>120</v>
      </c>
      <c r="P32" s="67" t="s">
        <v>120</v>
      </c>
      <c r="Q32" s="67" t="s">
        <v>116</v>
      </c>
      <c r="R32" s="194" t="s">
        <v>607</v>
      </c>
      <c r="S32" s="67" t="s">
        <v>116</v>
      </c>
      <c r="T32" s="194" t="s">
        <v>608</v>
      </c>
      <c r="U32" s="67" t="s">
        <v>120</v>
      </c>
      <c r="V32" s="67" t="s">
        <v>63</v>
      </c>
      <c r="W32" s="67" t="s">
        <v>116</v>
      </c>
      <c r="X32" s="194" t="s">
        <v>609</v>
      </c>
      <c r="Y32" s="67" t="s">
        <v>120</v>
      </c>
      <c r="Z32" s="67" t="s">
        <v>120</v>
      </c>
      <c r="AA32" s="67" t="s">
        <v>63</v>
      </c>
      <c r="AB32" s="67" t="s">
        <v>116</v>
      </c>
      <c r="AC32" s="194" t="s">
        <v>610</v>
      </c>
      <c r="AD32" s="67" t="s">
        <v>169</v>
      </c>
      <c r="AE32" s="67" t="s">
        <v>63</v>
      </c>
      <c r="AF32" s="67" t="s">
        <v>116</v>
      </c>
      <c r="AG32" s="67" t="s">
        <v>120</v>
      </c>
      <c r="AH32" s="67" t="s">
        <v>120</v>
      </c>
      <c r="AI32" s="67" t="s">
        <v>63</v>
      </c>
      <c r="AJ32" s="67" t="s">
        <v>120</v>
      </c>
      <c r="AK32" s="67" t="s">
        <v>63</v>
      </c>
      <c r="AL32" s="67" t="s">
        <v>120</v>
      </c>
      <c r="AM32" s="67" t="s">
        <v>63</v>
      </c>
      <c r="AN32" s="67" t="s">
        <v>116</v>
      </c>
      <c r="AO32" s="67" t="s">
        <v>116</v>
      </c>
      <c r="AP32" s="67" t="s">
        <v>116</v>
      </c>
      <c r="AQ32" s="194" t="s">
        <v>612</v>
      </c>
      <c r="AR32" s="67" t="s">
        <v>120</v>
      </c>
      <c r="AS32" s="67" t="s">
        <v>63</v>
      </c>
      <c r="AT32" s="67" t="s">
        <v>120</v>
      </c>
      <c r="AU32" s="67" t="s">
        <v>63</v>
      </c>
      <c r="AV32" s="67" t="s">
        <v>116</v>
      </c>
      <c r="AW32" s="194" t="s">
        <v>613</v>
      </c>
      <c r="AX32" s="67" t="s">
        <v>120</v>
      </c>
      <c r="AY32" s="67" t="s">
        <v>281</v>
      </c>
      <c r="AZ32" s="67" t="s">
        <v>63</v>
      </c>
      <c r="BA32" s="194" t="s">
        <v>614</v>
      </c>
      <c r="BB32" s="67" t="s">
        <v>120</v>
      </c>
      <c r="BC32" s="67" t="s">
        <v>120</v>
      </c>
      <c r="BD32" s="67" t="s">
        <v>120</v>
      </c>
      <c r="BE32" s="67" t="s">
        <v>120</v>
      </c>
      <c r="BF32" s="155" t="s">
        <v>611</v>
      </c>
      <c r="BG32" s="156">
        <v>38626</v>
      </c>
      <c r="BH32" s="156" t="s">
        <v>120</v>
      </c>
      <c r="BI32" s="156" t="s">
        <v>261</v>
      </c>
      <c r="BJ32" s="67"/>
      <c r="BK32" s="201" t="s">
        <v>605</v>
      </c>
      <c r="BL32" s="54"/>
      <c r="BM32" s="1"/>
      <c r="BN32" s="1"/>
      <c r="BO32" s="1"/>
      <c r="BP32" s="1"/>
      <c r="BQ32" s="1"/>
      <c r="BR32" s="1"/>
      <c r="BS32" s="1"/>
      <c r="BT32" s="1"/>
      <c r="BU32" s="1"/>
      <c r="BV32" s="1"/>
      <c r="BW32" s="1"/>
      <c r="BX32" s="1"/>
      <c r="BY32" s="1"/>
      <c r="BZ32" s="1"/>
    </row>
    <row r="33" spans="1:78" s="2" customFormat="1" ht="191.25" x14ac:dyDescent="0.2">
      <c r="A33" s="54" t="s">
        <v>93</v>
      </c>
      <c r="B33" s="158" t="s">
        <v>116</v>
      </c>
      <c r="C33" s="196" t="s">
        <v>615</v>
      </c>
      <c r="D33" s="32">
        <v>10</v>
      </c>
      <c r="E33" s="32" t="s">
        <v>120</v>
      </c>
      <c r="F33" s="32" t="s">
        <v>110</v>
      </c>
      <c r="G33" s="32" t="s">
        <v>281</v>
      </c>
      <c r="H33" s="32" t="s">
        <v>120</v>
      </c>
      <c r="I33" s="32" t="s">
        <v>120</v>
      </c>
      <c r="J33" s="32" t="s">
        <v>116</v>
      </c>
      <c r="K33" s="32" t="s">
        <v>120</v>
      </c>
      <c r="L33" s="32" t="s">
        <v>120</v>
      </c>
      <c r="M33" s="32" t="s">
        <v>116</v>
      </c>
      <c r="N33" s="32" t="s">
        <v>120</v>
      </c>
      <c r="O33" s="32" t="s">
        <v>116</v>
      </c>
      <c r="P33" s="32" t="s">
        <v>120</v>
      </c>
      <c r="Q33" s="32" t="s">
        <v>116</v>
      </c>
      <c r="R33" s="196" t="s">
        <v>616</v>
      </c>
      <c r="S33" s="32" t="s">
        <v>116</v>
      </c>
      <c r="T33" s="196" t="s">
        <v>617</v>
      </c>
      <c r="U33" s="32" t="s">
        <v>120</v>
      </c>
      <c r="V33" s="32" t="s">
        <v>63</v>
      </c>
      <c r="W33" s="32" t="s">
        <v>116</v>
      </c>
      <c r="X33" s="196" t="s">
        <v>618</v>
      </c>
      <c r="Y33" s="32" t="s">
        <v>120</v>
      </c>
      <c r="Z33" s="32" t="s">
        <v>120</v>
      </c>
      <c r="AA33" s="32" t="s">
        <v>63</v>
      </c>
      <c r="AB33" s="32" t="s">
        <v>116</v>
      </c>
      <c r="AC33" s="196" t="s">
        <v>619</v>
      </c>
      <c r="AD33" s="32" t="s">
        <v>120</v>
      </c>
      <c r="AE33" s="32" t="s">
        <v>63</v>
      </c>
      <c r="AF33" s="32" t="s">
        <v>116</v>
      </c>
      <c r="AG33" s="32" t="s">
        <v>120</v>
      </c>
      <c r="AH33" s="32" t="s">
        <v>116</v>
      </c>
      <c r="AI33" s="196" t="s">
        <v>620</v>
      </c>
      <c r="AJ33" s="32" t="s">
        <v>120</v>
      </c>
      <c r="AK33" s="32" t="s">
        <v>63</v>
      </c>
      <c r="AL33" s="32" t="s">
        <v>120</v>
      </c>
      <c r="AM33" s="32" t="s">
        <v>63</v>
      </c>
      <c r="AN33" s="32" t="s">
        <v>120</v>
      </c>
      <c r="AO33" s="32" t="s">
        <v>116</v>
      </c>
      <c r="AP33" s="32" t="s">
        <v>116</v>
      </c>
      <c r="AQ33" s="196" t="s">
        <v>621</v>
      </c>
      <c r="AR33" s="32" t="s">
        <v>116</v>
      </c>
      <c r="AS33" s="196" t="s">
        <v>622</v>
      </c>
      <c r="AT33" s="32" t="s">
        <v>120</v>
      </c>
      <c r="AU33" s="32" t="s">
        <v>63</v>
      </c>
      <c r="AV33" s="32" t="s">
        <v>116</v>
      </c>
      <c r="AW33" s="196" t="s">
        <v>624</v>
      </c>
      <c r="AX33" s="32" t="s">
        <v>116</v>
      </c>
      <c r="AY33" s="196" t="s">
        <v>623</v>
      </c>
      <c r="AZ33" s="32" t="s">
        <v>63</v>
      </c>
      <c r="BA33" s="196" t="s">
        <v>625</v>
      </c>
      <c r="BB33" s="32" t="s">
        <v>120</v>
      </c>
      <c r="BC33" s="32" t="s">
        <v>120</v>
      </c>
      <c r="BD33" s="32" t="s">
        <v>120</v>
      </c>
      <c r="BE33" s="32" t="s">
        <v>120</v>
      </c>
      <c r="BF33" s="73" t="s">
        <v>1054</v>
      </c>
      <c r="BG33" s="56">
        <v>37257</v>
      </c>
      <c r="BH33" s="56" t="s">
        <v>120</v>
      </c>
      <c r="BI33" s="56" t="s">
        <v>261</v>
      </c>
      <c r="BJ33" s="32"/>
      <c r="BK33" s="73" t="s">
        <v>166</v>
      </c>
      <c r="BL33" s="54"/>
      <c r="BM33" s="1"/>
      <c r="BN33" s="1"/>
      <c r="BO33" s="1"/>
      <c r="BP33" s="1"/>
      <c r="BQ33" s="1"/>
      <c r="BR33" s="1"/>
      <c r="BS33" s="1"/>
      <c r="BT33" s="1"/>
      <c r="BU33" s="1"/>
      <c r="BV33" s="1"/>
      <c r="BW33" s="1"/>
      <c r="BX33" s="1"/>
      <c r="BY33" s="1"/>
      <c r="BZ33" s="1"/>
    </row>
    <row r="34" spans="1:78" s="2" customFormat="1" ht="281.25" x14ac:dyDescent="0.2">
      <c r="A34" s="54" t="s">
        <v>94</v>
      </c>
      <c r="B34" s="159" t="s">
        <v>116</v>
      </c>
      <c r="C34" s="194" t="s">
        <v>626</v>
      </c>
      <c r="D34" s="67">
        <v>28</v>
      </c>
      <c r="E34" s="67" t="s">
        <v>116</v>
      </c>
      <c r="F34" s="67" t="s">
        <v>111</v>
      </c>
      <c r="G34" s="194" t="s">
        <v>627</v>
      </c>
      <c r="H34" s="67" t="s">
        <v>116</v>
      </c>
      <c r="I34" s="67" t="s">
        <v>116</v>
      </c>
      <c r="J34" s="67" t="s">
        <v>116</v>
      </c>
      <c r="K34" s="67" t="s">
        <v>116</v>
      </c>
      <c r="L34" s="67" t="s">
        <v>120</v>
      </c>
      <c r="M34" s="67" t="s">
        <v>116</v>
      </c>
      <c r="N34" s="67" t="s">
        <v>116</v>
      </c>
      <c r="O34" s="67" t="s">
        <v>120</v>
      </c>
      <c r="P34" s="67" t="s">
        <v>116</v>
      </c>
      <c r="Q34" s="67" t="s">
        <v>116</v>
      </c>
      <c r="R34" s="194" t="s">
        <v>628</v>
      </c>
      <c r="S34" s="67" t="s">
        <v>116</v>
      </c>
      <c r="T34" s="194" t="s">
        <v>629</v>
      </c>
      <c r="U34" s="67" t="s">
        <v>120</v>
      </c>
      <c r="V34" s="67" t="s">
        <v>63</v>
      </c>
      <c r="W34" s="67" t="s">
        <v>116</v>
      </c>
      <c r="X34" s="194" t="s">
        <v>630</v>
      </c>
      <c r="Y34" s="67" t="s">
        <v>116</v>
      </c>
      <c r="Z34" s="67" t="s">
        <v>120</v>
      </c>
      <c r="AA34" s="67" t="s">
        <v>63</v>
      </c>
      <c r="AB34" s="67" t="s">
        <v>116</v>
      </c>
      <c r="AC34" s="194" t="s">
        <v>631</v>
      </c>
      <c r="AD34" s="67" t="s">
        <v>169</v>
      </c>
      <c r="AE34" s="67" t="s">
        <v>63</v>
      </c>
      <c r="AF34" s="67" t="s">
        <v>116</v>
      </c>
      <c r="AG34" s="67" t="s">
        <v>120</v>
      </c>
      <c r="AH34" s="67" t="s">
        <v>120</v>
      </c>
      <c r="AI34" s="67" t="s">
        <v>63</v>
      </c>
      <c r="AJ34" s="67" t="s">
        <v>120</v>
      </c>
      <c r="AK34" s="67" t="s">
        <v>63</v>
      </c>
      <c r="AL34" s="67" t="s">
        <v>116</v>
      </c>
      <c r="AM34" s="194" t="s">
        <v>632</v>
      </c>
      <c r="AN34" s="67" t="s">
        <v>120</v>
      </c>
      <c r="AO34" s="67" t="s">
        <v>116</v>
      </c>
      <c r="AP34" s="67" t="s">
        <v>116</v>
      </c>
      <c r="AQ34" s="194" t="s">
        <v>633</v>
      </c>
      <c r="AR34" s="67" t="s">
        <v>120</v>
      </c>
      <c r="AS34" s="154" t="s">
        <v>63</v>
      </c>
      <c r="AT34" s="67" t="s">
        <v>169</v>
      </c>
      <c r="AU34" s="67" t="s">
        <v>63</v>
      </c>
      <c r="AV34" s="67" t="s">
        <v>116</v>
      </c>
      <c r="AW34" s="194" t="s">
        <v>634</v>
      </c>
      <c r="AX34" s="67" t="s">
        <v>116</v>
      </c>
      <c r="AY34" s="194" t="s">
        <v>634</v>
      </c>
      <c r="AZ34" s="194" t="s">
        <v>635</v>
      </c>
      <c r="BA34" s="194" t="s">
        <v>636</v>
      </c>
      <c r="BB34" s="67" t="s">
        <v>120</v>
      </c>
      <c r="BC34" s="194" t="s">
        <v>637</v>
      </c>
      <c r="BD34" s="194" t="s">
        <v>637</v>
      </c>
      <c r="BE34" s="67" t="s">
        <v>120</v>
      </c>
      <c r="BF34" s="155" t="s">
        <v>32</v>
      </c>
      <c r="BG34" s="156">
        <v>40087</v>
      </c>
      <c r="BH34" s="156" t="s">
        <v>116</v>
      </c>
      <c r="BI34" s="173" t="s">
        <v>3</v>
      </c>
      <c r="BJ34" s="67" t="s">
        <v>4</v>
      </c>
      <c r="BK34" s="155" t="s">
        <v>157</v>
      </c>
      <c r="BL34" s="54"/>
      <c r="BM34" s="1"/>
      <c r="BN34" s="1"/>
      <c r="BO34" s="1"/>
      <c r="BP34" s="1"/>
      <c r="BQ34" s="1"/>
      <c r="BR34" s="1"/>
      <c r="BS34" s="1"/>
      <c r="BT34" s="1"/>
      <c r="BU34" s="1"/>
      <c r="BV34" s="1"/>
      <c r="BW34" s="1"/>
      <c r="BX34" s="1"/>
      <c r="BY34" s="1"/>
      <c r="BZ34" s="1"/>
    </row>
    <row r="35" spans="1:78" s="2" customFormat="1" ht="393.75" x14ac:dyDescent="0.2">
      <c r="A35" s="54" t="s">
        <v>95</v>
      </c>
      <c r="B35" s="158" t="s">
        <v>116</v>
      </c>
      <c r="C35" s="196" t="s">
        <v>640</v>
      </c>
      <c r="D35" s="32">
        <v>30</v>
      </c>
      <c r="E35" s="32" t="s">
        <v>116</v>
      </c>
      <c r="F35" s="32" t="s">
        <v>110</v>
      </c>
      <c r="G35" s="196" t="s">
        <v>641</v>
      </c>
      <c r="H35" s="32" t="s">
        <v>116</v>
      </c>
      <c r="I35" s="32" t="s">
        <v>116</v>
      </c>
      <c r="J35" s="32" t="s">
        <v>120</v>
      </c>
      <c r="K35" s="32" t="s">
        <v>120</v>
      </c>
      <c r="L35" s="32" t="s">
        <v>116</v>
      </c>
      <c r="M35" s="60" t="s">
        <v>642</v>
      </c>
      <c r="N35" s="32" t="s">
        <v>116</v>
      </c>
      <c r="O35" s="32" t="s">
        <v>116</v>
      </c>
      <c r="P35" s="32" t="s">
        <v>116</v>
      </c>
      <c r="Q35" s="32" t="s">
        <v>116</v>
      </c>
      <c r="R35" s="212" t="s">
        <v>643</v>
      </c>
      <c r="S35" s="32" t="s">
        <v>116</v>
      </c>
      <c r="T35" s="196" t="s">
        <v>644</v>
      </c>
      <c r="U35" s="32" t="s">
        <v>116</v>
      </c>
      <c r="V35" s="196" t="s">
        <v>645</v>
      </c>
      <c r="W35" s="32" t="s">
        <v>116</v>
      </c>
      <c r="X35" s="196" t="s">
        <v>646</v>
      </c>
      <c r="Y35" s="32" t="s">
        <v>120</v>
      </c>
      <c r="Z35" s="32" t="s">
        <v>120</v>
      </c>
      <c r="AA35" s="32" t="s">
        <v>63</v>
      </c>
      <c r="AB35" s="32" t="s">
        <v>116</v>
      </c>
      <c r="AC35" s="196" t="s">
        <v>647</v>
      </c>
      <c r="AD35" s="32" t="s">
        <v>169</v>
      </c>
      <c r="AE35" s="32" t="s">
        <v>63</v>
      </c>
      <c r="AF35" s="32" t="s">
        <v>116</v>
      </c>
      <c r="AG35" s="32" t="s">
        <v>120</v>
      </c>
      <c r="AH35" s="32" t="s">
        <v>120</v>
      </c>
      <c r="AI35" s="32" t="s">
        <v>63</v>
      </c>
      <c r="AJ35" s="32" t="s">
        <v>120</v>
      </c>
      <c r="AK35" s="32" t="s">
        <v>63</v>
      </c>
      <c r="AL35" s="32" t="s">
        <v>120</v>
      </c>
      <c r="AM35" s="32" t="s">
        <v>63</v>
      </c>
      <c r="AN35" s="32" t="s">
        <v>120</v>
      </c>
      <c r="AO35" s="32" t="s">
        <v>116</v>
      </c>
      <c r="AP35" s="32" t="s">
        <v>116</v>
      </c>
      <c r="AQ35" s="196" t="s">
        <v>648</v>
      </c>
      <c r="AR35" s="32" t="s">
        <v>120</v>
      </c>
      <c r="AS35" s="32" t="s">
        <v>63</v>
      </c>
      <c r="AT35" s="32" t="s">
        <v>120</v>
      </c>
      <c r="AU35" s="32" t="s">
        <v>192</v>
      </c>
      <c r="AV35" s="32" t="s">
        <v>116</v>
      </c>
      <c r="AW35" s="196" t="s">
        <v>650</v>
      </c>
      <c r="AX35" s="32" t="s">
        <v>116</v>
      </c>
      <c r="AY35" s="196" t="s">
        <v>651</v>
      </c>
      <c r="AZ35" s="32" t="s">
        <v>120</v>
      </c>
      <c r="BA35" s="196" t="s">
        <v>649</v>
      </c>
      <c r="BB35" s="32" t="s">
        <v>120</v>
      </c>
      <c r="BC35" s="32" t="s">
        <v>116</v>
      </c>
      <c r="BD35" s="32" t="s">
        <v>116</v>
      </c>
      <c r="BE35" s="32" t="s">
        <v>116</v>
      </c>
      <c r="BF35" s="73" t="s">
        <v>638</v>
      </c>
      <c r="BG35" s="56">
        <v>40330</v>
      </c>
      <c r="BH35" s="56" t="s">
        <v>116</v>
      </c>
      <c r="BI35" s="168" t="s">
        <v>639</v>
      </c>
      <c r="BJ35" s="32" t="s">
        <v>5</v>
      </c>
      <c r="BK35" s="73" t="s">
        <v>161</v>
      </c>
      <c r="BL35" s="54"/>
      <c r="BM35" s="1"/>
      <c r="BN35" s="1"/>
      <c r="BO35" s="1"/>
      <c r="BP35" s="1"/>
      <c r="BQ35" s="1"/>
      <c r="BR35" s="1"/>
      <c r="BS35" s="1"/>
      <c r="BT35" s="1"/>
      <c r="BU35" s="1"/>
      <c r="BV35" s="1"/>
      <c r="BW35" s="1"/>
      <c r="BX35" s="1"/>
      <c r="BY35" s="1"/>
      <c r="BZ35" s="1"/>
    </row>
    <row r="36" spans="1:78" s="2" customFormat="1" ht="202.5" x14ac:dyDescent="0.2">
      <c r="A36" s="54" t="s">
        <v>96</v>
      </c>
      <c r="B36" s="159" t="s">
        <v>116</v>
      </c>
      <c r="C36" s="194" t="s">
        <v>655</v>
      </c>
      <c r="D36" s="160">
        <v>45</v>
      </c>
      <c r="E36" s="67" t="s">
        <v>656</v>
      </c>
      <c r="F36" s="67" t="s">
        <v>111</v>
      </c>
      <c r="G36" s="194" t="s">
        <v>657</v>
      </c>
      <c r="H36" s="67" t="s">
        <v>116</v>
      </c>
      <c r="I36" s="67" t="s">
        <v>116</v>
      </c>
      <c r="J36" s="67" t="s">
        <v>120</v>
      </c>
      <c r="K36" s="67" t="s">
        <v>120</v>
      </c>
      <c r="L36" s="67" t="s">
        <v>120</v>
      </c>
      <c r="M36" s="67" t="s">
        <v>120</v>
      </c>
      <c r="N36" s="67" t="s">
        <v>116</v>
      </c>
      <c r="O36" s="67" t="s">
        <v>116</v>
      </c>
      <c r="P36" s="67" t="s">
        <v>116</v>
      </c>
      <c r="Q36" s="67" t="s">
        <v>116</v>
      </c>
      <c r="R36" s="194" t="s">
        <v>658</v>
      </c>
      <c r="S36" s="67" t="s">
        <v>116</v>
      </c>
      <c r="T36" s="194" t="s">
        <v>659</v>
      </c>
      <c r="U36" s="67" t="s">
        <v>120</v>
      </c>
      <c r="V36" s="67" t="s">
        <v>63</v>
      </c>
      <c r="W36" s="67" t="s">
        <v>116</v>
      </c>
      <c r="X36" s="194" t="s">
        <v>660</v>
      </c>
      <c r="Y36" s="67" t="s">
        <v>120</v>
      </c>
      <c r="Z36" s="67" t="s">
        <v>120</v>
      </c>
      <c r="AA36" s="67" t="s">
        <v>63</v>
      </c>
      <c r="AB36" s="67" t="s">
        <v>120</v>
      </c>
      <c r="AC36" s="67" t="s">
        <v>63</v>
      </c>
      <c r="AD36" s="67" t="s">
        <v>169</v>
      </c>
      <c r="AE36" s="67" t="s">
        <v>63</v>
      </c>
      <c r="AF36" s="67" t="s">
        <v>116</v>
      </c>
      <c r="AG36" s="67" t="s">
        <v>120</v>
      </c>
      <c r="AH36" s="67" t="s">
        <v>116</v>
      </c>
      <c r="AI36" s="194" t="s">
        <v>661</v>
      </c>
      <c r="AJ36" s="67" t="s">
        <v>120</v>
      </c>
      <c r="AK36" s="67" t="s">
        <v>63</v>
      </c>
      <c r="AL36" s="67" t="s">
        <v>120</v>
      </c>
      <c r="AM36" s="67" t="s">
        <v>63</v>
      </c>
      <c r="AN36" s="67" t="s">
        <v>120</v>
      </c>
      <c r="AO36" s="67" t="s">
        <v>116</v>
      </c>
      <c r="AP36" s="67" t="s">
        <v>116</v>
      </c>
      <c r="AQ36" s="194" t="s">
        <v>662</v>
      </c>
      <c r="AR36" s="67" t="s">
        <v>120</v>
      </c>
      <c r="AS36" s="67" t="s">
        <v>63</v>
      </c>
      <c r="AT36" s="67" t="s">
        <v>120</v>
      </c>
      <c r="AU36" s="67" t="s">
        <v>63</v>
      </c>
      <c r="AV36" s="67" t="s">
        <v>116</v>
      </c>
      <c r="AW36" s="194" t="s">
        <v>663</v>
      </c>
      <c r="AX36" s="67" t="s">
        <v>116</v>
      </c>
      <c r="AY36" s="194" t="s">
        <v>664</v>
      </c>
      <c r="AZ36" s="194" t="s">
        <v>664</v>
      </c>
      <c r="BA36" s="67" t="s">
        <v>147</v>
      </c>
      <c r="BB36" s="67" t="s">
        <v>120</v>
      </c>
      <c r="BC36" s="67" t="s">
        <v>116</v>
      </c>
      <c r="BD36" s="67" t="s">
        <v>116</v>
      </c>
      <c r="BE36" s="67" t="s">
        <v>120</v>
      </c>
      <c r="BF36" s="155" t="s">
        <v>653</v>
      </c>
      <c r="BG36" s="156">
        <v>39290</v>
      </c>
      <c r="BH36" s="156" t="s">
        <v>116</v>
      </c>
      <c r="BI36" s="169" t="s">
        <v>654</v>
      </c>
      <c r="BJ36" s="67" t="s">
        <v>652</v>
      </c>
      <c r="BK36" s="155" t="s">
        <v>167</v>
      </c>
      <c r="BL36" s="54"/>
      <c r="BM36" s="1"/>
      <c r="BN36" s="1"/>
      <c r="BO36" s="1"/>
      <c r="BP36" s="1"/>
      <c r="BQ36" s="1"/>
      <c r="BR36" s="1"/>
      <c r="BS36" s="1"/>
      <c r="BT36" s="1"/>
      <c r="BU36" s="1"/>
      <c r="BV36" s="1"/>
      <c r="BW36" s="1"/>
      <c r="BX36" s="1"/>
      <c r="BY36" s="1"/>
      <c r="BZ36" s="1"/>
    </row>
    <row r="37" spans="1:78" s="2" customFormat="1" ht="315" x14ac:dyDescent="0.2">
      <c r="A37" s="54" t="s">
        <v>97</v>
      </c>
      <c r="B37" s="158" t="s">
        <v>116</v>
      </c>
      <c r="C37" s="196" t="s">
        <v>667</v>
      </c>
      <c r="D37" s="59">
        <v>10</v>
      </c>
      <c r="E37" s="196" t="s">
        <v>668</v>
      </c>
      <c r="F37" s="32" t="s">
        <v>110</v>
      </c>
      <c r="G37" s="196" t="s">
        <v>669</v>
      </c>
      <c r="H37" s="196" t="s">
        <v>670</v>
      </c>
      <c r="I37" s="32" t="s">
        <v>116</v>
      </c>
      <c r="J37" s="32" t="s">
        <v>116</v>
      </c>
      <c r="K37" s="32" t="s">
        <v>120</v>
      </c>
      <c r="L37" s="32" t="s">
        <v>120</v>
      </c>
      <c r="M37" s="32" t="s">
        <v>116</v>
      </c>
      <c r="N37" s="32" t="s">
        <v>116</v>
      </c>
      <c r="O37" s="32" t="s">
        <v>116</v>
      </c>
      <c r="P37" s="32" t="s">
        <v>116</v>
      </c>
      <c r="Q37" s="32" t="s">
        <v>116</v>
      </c>
      <c r="R37" s="196" t="s">
        <v>671</v>
      </c>
      <c r="S37" s="32" t="s">
        <v>116</v>
      </c>
      <c r="T37" s="196" t="s">
        <v>672</v>
      </c>
      <c r="U37" s="32" t="s">
        <v>120</v>
      </c>
      <c r="V37" s="32" t="s">
        <v>63</v>
      </c>
      <c r="W37" s="32" t="s">
        <v>116</v>
      </c>
      <c r="X37" s="196" t="s">
        <v>673</v>
      </c>
      <c r="Y37" s="32" t="s">
        <v>120</v>
      </c>
      <c r="Z37" s="32" t="s">
        <v>120</v>
      </c>
      <c r="AA37" s="32" t="s">
        <v>63</v>
      </c>
      <c r="AB37" s="32" t="s">
        <v>120</v>
      </c>
      <c r="AC37" s="196" t="s">
        <v>674</v>
      </c>
      <c r="AD37" s="32" t="s">
        <v>116</v>
      </c>
      <c r="AE37" s="196" t="s">
        <v>675</v>
      </c>
      <c r="AF37" s="32" t="s">
        <v>116</v>
      </c>
      <c r="AG37" s="32" t="s">
        <v>120</v>
      </c>
      <c r="AH37" s="32" t="s">
        <v>120</v>
      </c>
      <c r="AI37" s="32" t="s">
        <v>63</v>
      </c>
      <c r="AJ37" s="32" t="s">
        <v>120</v>
      </c>
      <c r="AK37" s="32" t="s">
        <v>63</v>
      </c>
      <c r="AL37" s="32" t="s">
        <v>120</v>
      </c>
      <c r="AM37" s="32" t="s">
        <v>63</v>
      </c>
      <c r="AN37" s="32" t="s">
        <v>116</v>
      </c>
      <c r="AO37" s="32" t="s">
        <v>116</v>
      </c>
      <c r="AP37" s="32" t="s">
        <v>116</v>
      </c>
      <c r="AQ37" s="196" t="s">
        <v>676</v>
      </c>
      <c r="AR37" s="32" t="s">
        <v>116</v>
      </c>
      <c r="AS37" s="196" t="s">
        <v>677</v>
      </c>
      <c r="AT37" s="32" t="s">
        <v>120</v>
      </c>
      <c r="AU37" s="32" t="s">
        <v>63</v>
      </c>
      <c r="AV37" s="32" t="s">
        <v>116</v>
      </c>
      <c r="AW37" s="196" t="s">
        <v>678</v>
      </c>
      <c r="AX37" s="32" t="s">
        <v>116</v>
      </c>
      <c r="AY37" s="196" t="s">
        <v>679</v>
      </c>
      <c r="AZ37" s="196" t="s">
        <v>679</v>
      </c>
      <c r="BA37" s="196" t="s">
        <v>680</v>
      </c>
      <c r="BB37" s="32" t="s">
        <v>120</v>
      </c>
      <c r="BC37" s="32" t="s">
        <v>116</v>
      </c>
      <c r="BD37" s="32" t="s">
        <v>120</v>
      </c>
      <c r="BE37" s="32" t="s">
        <v>120</v>
      </c>
      <c r="BF37" s="72" t="s">
        <v>1055</v>
      </c>
      <c r="BG37" s="56">
        <v>40639</v>
      </c>
      <c r="BH37" s="56" t="s">
        <v>116</v>
      </c>
      <c r="BI37" s="168" t="s">
        <v>666</v>
      </c>
      <c r="BJ37" s="196" t="s">
        <v>665</v>
      </c>
      <c r="BK37" s="73" t="s">
        <v>168</v>
      </c>
      <c r="BL37" s="192"/>
      <c r="BM37" s="1"/>
      <c r="BN37" s="1"/>
      <c r="BO37" s="1"/>
      <c r="BP37" s="1"/>
      <c r="BQ37" s="1"/>
      <c r="BR37" s="1"/>
      <c r="BS37" s="1"/>
      <c r="BT37" s="1"/>
      <c r="BU37" s="1"/>
      <c r="BV37" s="1"/>
      <c r="BW37" s="1"/>
      <c r="BX37" s="1"/>
      <c r="BY37" s="1"/>
      <c r="BZ37" s="1"/>
    </row>
    <row r="38" spans="1:78" s="2" customFormat="1" ht="270" x14ac:dyDescent="0.2">
      <c r="A38" s="54" t="s">
        <v>174</v>
      </c>
      <c r="B38" s="159" t="s">
        <v>116</v>
      </c>
      <c r="C38" s="194" t="s">
        <v>681</v>
      </c>
      <c r="D38" s="160">
        <v>10</v>
      </c>
      <c r="E38" s="194" t="s">
        <v>682</v>
      </c>
      <c r="F38" s="67" t="s">
        <v>111</v>
      </c>
      <c r="G38" s="194" t="s">
        <v>683</v>
      </c>
      <c r="H38" s="67" t="s">
        <v>116</v>
      </c>
      <c r="I38" s="67" t="s">
        <v>116</v>
      </c>
      <c r="J38" s="67" t="s">
        <v>116</v>
      </c>
      <c r="K38" s="67" t="s">
        <v>116</v>
      </c>
      <c r="L38" s="67" t="s">
        <v>116</v>
      </c>
      <c r="M38" s="67" t="s">
        <v>116</v>
      </c>
      <c r="N38" s="67" t="s">
        <v>116</v>
      </c>
      <c r="O38" s="67" t="s">
        <v>120</v>
      </c>
      <c r="P38" s="194" t="s">
        <v>684</v>
      </c>
      <c r="Q38" s="67" t="s">
        <v>116</v>
      </c>
      <c r="R38" s="194" t="s">
        <v>685</v>
      </c>
      <c r="S38" s="67" t="s">
        <v>116</v>
      </c>
      <c r="T38" s="194" t="s">
        <v>687</v>
      </c>
      <c r="U38" s="67" t="s">
        <v>120</v>
      </c>
      <c r="V38" s="67" t="s">
        <v>63</v>
      </c>
      <c r="W38" s="67" t="s">
        <v>116</v>
      </c>
      <c r="X38" s="194" t="s">
        <v>686</v>
      </c>
      <c r="Y38" s="67" t="s">
        <v>120</v>
      </c>
      <c r="Z38" s="67" t="s">
        <v>120</v>
      </c>
      <c r="AA38" s="67" t="s">
        <v>63</v>
      </c>
      <c r="AB38" s="67" t="s">
        <v>116</v>
      </c>
      <c r="AC38" s="194" t="s">
        <v>688</v>
      </c>
      <c r="AD38" s="67" t="s">
        <v>169</v>
      </c>
      <c r="AE38" s="67" t="s">
        <v>63</v>
      </c>
      <c r="AF38" s="67" t="s">
        <v>120</v>
      </c>
      <c r="AG38" s="67" t="s">
        <v>120</v>
      </c>
      <c r="AH38" s="67" t="s">
        <v>120</v>
      </c>
      <c r="AI38" s="67" t="s">
        <v>63</v>
      </c>
      <c r="AJ38" s="67" t="s">
        <v>120</v>
      </c>
      <c r="AK38" s="67" t="s">
        <v>63</v>
      </c>
      <c r="AL38" s="67" t="s">
        <v>120</v>
      </c>
      <c r="AM38" s="67" t="s">
        <v>63</v>
      </c>
      <c r="AN38" s="67" t="s">
        <v>116</v>
      </c>
      <c r="AO38" s="67" t="s">
        <v>116</v>
      </c>
      <c r="AP38" s="67" t="s">
        <v>116</v>
      </c>
      <c r="AQ38" s="194" t="s">
        <v>689</v>
      </c>
      <c r="AR38" s="67" t="s">
        <v>120</v>
      </c>
      <c r="AS38" s="67" t="s">
        <v>63</v>
      </c>
      <c r="AT38" s="67" t="s">
        <v>120</v>
      </c>
      <c r="AU38" s="67" t="s">
        <v>63</v>
      </c>
      <c r="AV38" s="67" t="s">
        <v>116</v>
      </c>
      <c r="AW38" s="194" t="s">
        <v>1066</v>
      </c>
      <c r="AX38" s="67" t="s">
        <v>116</v>
      </c>
      <c r="AY38" s="194" t="s">
        <v>1066</v>
      </c>
      <c r="AZ38" s="67" t="s">
        <v>63</v>
      </c>
      <c r="BA38" s="194" t="s">
        <v>690</v>
      </c>
      <c r="BB38" s="67" t="s">
        <v>120</v>
      </c>
      <c r="BC38" s="67" t="s">
        <v>120</v>
      </c>
      <c r="BD38" s="67" t="s">
        <v>120</v>
      </c>
      <c r="BE38" s="67" t="s">
        <v>120</v>
      </c>
      <c r="BF38" s="213" t="s">
        <v>1067</v>
      </c>
      <c r="BG38" s="156">
        <v>41362</v>
      </c>
      <c r="BH38" s="156" t="s">
        <v>116</v>
      </c>
      <c r="BI38" s="213" t="s">
        <v>1067</v>
      </c>
      <c r="BJ38" s="194" t="s">
        <v>691</v>
      </c>
      <c r="BK38" s="2" t="s">
        <v>290</v>
      </c>
      <c r="BL38" s="54"/>
      <c r="BM38" s="1"/>
      <c r="BN38" s="1"/>
      <c r="BO38" s="1"/>
      <c r="BP38" s="1"/>
      <c r="BQ38" s="1"/>
      <c r="BR38" s="1"/>
      <c r="BS38" s="1"/>
      <c r="BT38" s="1"/>
      <c r="BU38" s="1"/>
      <c r="BV38" s="1"/>
      <c r="BW38" s="1"/>
      <c r="BX38" s="1"/>
      <c r="BY38" s="1"/>
      <c r="BZ38" s="1"/>
    </row>
    <row r="39" spans="1:78" s="2" customFormat="1" ht="213.75" x14ac:dyDescent="0.2">
      <c r="A39" s="54" t="s">
        <v>135</v>
      </c>
      <c r="B39" s="158" t="s">
        <v>120</v>
      </c>
      <c r="C39" s="196" t="s">
        <v>693</v>
      </c>
      <c r="D39" s="59">
        <v>10</v>
      </c>
      <c r="E39" s="32" t="s">
        <v>120</v>
      </c>
      <c r="F39" s="32" t="s">
        <v>126</v>
      </c>
      <c r="G39" s="32" t="s">
        <v>63</v>
      </c>
      <c r="H39" s="162" t="s">
        <v>120</v>
      </c>
      <c r="I39" s="162" t="s">
        <v>120</v>
      </c>
      <c r="J39" s="162" t="s">
        <v>120</v>
      </c>
      <c r="K39" s="162" t="s">
        <v>120</v>
      </c>
      <c r="L39" s="162" t="s">
        <v>120</v>
      </c>
      <c r="M39" s="32" t="s">
        <v>116</v>
      </c>
      <c r="N39" s="32" t="s">
        <v>116</v>
      </c>
      <c r="O39" s="32" t="s">
        <v>120</v>
      </c>
      <c r="P39" s="32" t="s">
        <v>116</v>
      </c>
      <c r="Q39" s="32" t="s">
        <v>116</v>
      </c>
      <c r="R39" s="196" t="s">
        <v>694</v>
      </c>
      <c r="S39" s="32" t="s">
        <v>116</v>
      </c>
      <c r="T39" s="196" t="s">
        <v>695</v>
      </c>
      <c r="U39" s="162" t="s">
        <v>120</v>
      </c>
      <c r="V39" s="162" t="s">
        <v>63</v>
      </c>
      <c r="W39" s="162" t="s">
        <v>116</v>
      </c>
      <c r="X39" s="214" t="s">
        <v>696</v>
      </c>
      <c r="Y39" s="162" t="s">
        <v>120</v>
      </c>
      <c r="Z39" s="162" t="s">
        <v>120</v>
      </c>
      <c r="AA39" s="162" t="s">
        <v>63</v>
      </c>
      <c r="AB39" s="162" t="s">
        <v>116</v>
      </c>
      <c r="AC39" s="196" t="s">
        <v>695</v>
      </c>
      <c r="AD39" s="162" t="s">
        <v>169</v>
      </c>
      <c r="AE39" s="162" t="s">
        <v>63</v>
      </c>
      <c r="AF39" s="162" t="s">
        <v>120</v>
      </c>
      <c r="AG39" s="162" t="s">
        <v>120</v>
      </c>
      <c r="AH39" s="162" t="s">
        <v>120</v>
      </c>
      <c r="AI39" s="162" t="s">
        <v>63</v>
      </c>
      <c r="AJ39" s="162" t="s">
        <v>120</v>
      </c>
      <c r="AK39" s="162" t="s">
        <v>63</v>
      </c>
      <c r="AL39" s="162" t="s">
        <v>120</v>
      </c>
      <c r="AM39" s="162" t="s">
        <v>63</v>
      </c>
      <c r="AN39" s="32" t="s">
        <v>120</v>
      </c>
      <c r="AO39" s="32" t="s">
        <v>120</v>
      </c>
      <c r="AP39" s="32" t="s">
        <v>120</v>
      </c>
      <c r="AQ39" s="32" t="s">
        <v>63</v>
      </c>
      <c r="AR39" s="32" t="s">
        <v>120</v>
      </c>
      <c r="AS39" s="32" t="s">
        <v>63</v>
      </c>
      <c r="AT39" s="32" t="s">
        <v>120</v>
      </c>
      <c r="AU39" s="32" t="s">
        <v>63</v>
      </c>
      <c r="AV39" s="32" t="s">
        <v>120</v>
      </c>
      <c r="AW39" s="162" t="s">
        <v>281</v>
      </c>
      <c r="AX39" s="32" t="s">
        <v>120</v>
      </c>
      <c r="AY39" s="162" t="s">
        <v>281</v>
      </c>
      <c r="AZ39" s="162" t="s">
        <v>63</v>
      </c>
      <c r="BA39" s="32" t="s">
        <v>63</v>
      </c>
      <c r="BB39" s="32" t="s">
        <v>120</v>
      </c>
      <c r="BC39" s="32" t="s">
        <v>120</v>
      </c>
      <c r="BD39" s="32" t="s">
        <v>120</v>
      </c>
      <c r="BE39" s="32" t="s">
        <v>120</v>
      </c>
      <c r="BF39" s="73" t="s">
        <v>692</v>
      </c>
      <c r="BG39" s="56">
        <v>31413</v>
      </c>
      <c r="BH39" s="56" t="s">
        <v>120</v>
      </c>
      <c r="BI39" s="56" t="s">
        <v>261</v>
      </c>
      <c r="BJ39" s="32"/>
      <c r="BK39" s="73" t="s">
        <v>697</v>
      </c>
      <c r="BL39" s="54"/>
      <c r="BM39" s="1"/>
      <c r="BN39" s="1"/>
      <c r="BO39" s="1"/>
      <c r="BP39" s="1"/>
      <c r="BQ39" s="1"/>
      <c r="BR39" s="1"/>
      <c r="BS39" s="1"/>
      <c r="BT39" s="1"/>
      <c r="BU39" s="1"/>
      <c r="BV39" s="1"/>
      <c r="BW39" s="1"/>
      <c r="BX39" s="1"/>
      <c r="BY39" s="1"/>
      <c r="BZ39" s="1"/>
    </row>
    <row r="40" spans="1:78" s="1" customFormat="1" ht="213.75" x14ac:dyDescent="0.2">
      <c r="A40" s="54" t="s">
        <v>136</v>
      </c>
      <c r="B40" s="159" t="s">
        <v>116</v>
      </c>
      <c r="C40" s="194" t="s">
        <v>698</v>
      </c>
      <c r="D40" s="67">
        <v>10</v>
      </c>
      <c r="E40" s="67" t="s">
        <v>120</v>
      </c>
      <c r="F40" s="67" t="s">
        <v>111</v>
      </c>
      <c r="G40" s="194" t="s">
        <v>699</v>
      </c>
      <c r="H40" s="67" t="s">
        <v>700</v>
      </c>
      <c r="I40" s="67" t="s">
        <v>701</v>
      </c>
      <c r="J40" s="67" t="s">
        <v>116</v>
      </c>
      <c r="K40" s="67" t="s">
        <v>116</v>
      </c>
      <c r="L40" s="67" t="s">
        <v>120</v>
      </c>
      <c r="M40" s="67" t="s">
        <v>116</v>
      </c>
      <c r="N40" s="67" t="s">
        <v>116</v>
      </c>
      <c r="O40" s="67" t="s">
        <v>120</v>
      </c>
      <c r="P40" s="194" t="s">
        <v>702</v>
      </c>
      <c r="Q40" s="67" t="s">
        <v>116</v>
      </c>
      <c r="R40" s="194" t="s">
        <v>703</v>
      </c>
      <c r="S40" s="67" t="s">
        <v>116</v>
      </c>
      <c r="T40" s="194" t="s">
        <v>704</v>
      </c>
      <c r="U40" s="67" t="s">
        <v>120</v>
      </c>
      <c r="V40" s="67" t="s">
        <v>63</v>
      </c>
      <c r="W40" s="67" t="s">
        <v>116</v>
      </c>
      <c r="X40" s="194" t="s">
        <v>705</v>
      </c>
      <c r="Y40" s="194" t="s">
        <v>706</v>
      </c>
      <c r="Z40" s="67" t="s">
        <v>116</v>
      </c>
      <c r="AA40" s="194" t="s">
        <v>707</v>
      </c>
      <c r="AB40" s="67" t="s">
        <v>116</v>
      </c>
      <c r="AC40" s="194" t="s">
        <v>709</v>
      </c>
      <c r="AD40" s="67" t="s">
        <v>169</v>
      </c>
      <c r="AE40" s="67" t="s">
        <v>63</v>
      </c>
      <c r="AF40" s="67" t="s">
        <v>116</v>
      </c>
      <c r="AG40" s="67" t="s">
        <v>120</v>
      </c>
      <c r="AH40" s="67" t="s">
        <v>116</v>
      </c>
      <c r="AI40" s="194" t="s">
        <v>708</v>
      </c>
      <c r="AJ40" s="67" t="s">
        <v>116</v>
      </c>
      <c r="AK40" s="194" t="s">
        <v>708</v>
      </c>
      <c r="AL40" s="67" t="s">
        <v>120</v>
      </c>
      <c r="AM40" s="67" t="s">
        <v>63</v>
      </c>
      <c r="AN40" s="67" t="s">
        <v>120</v>
      </c>
      <c r="AO40" s="67" t="s">
        <v>116</v>
      </c>
      <c r="AP40" s="67" t="s">
        <v>116</v>
      </c>
      <c r="AQ40" s="194" t="s">
        <v>710</v>
      </c>
      <c r="AR40" s="67" t="s">
        <v>116</v>
      </c>
      <c r="AS40" s="194" t="s">
        <v>711</v>
      </c>
      <c r="AT40" s="67" t="s">
        <v>116</v>
      </c>
      <c r="AU40" s="194" t="s">
        <v>712</v>
      </c>
      <c r="AV40" s="67" t="s">
        <v>120</v>
      </c>
      <c r="AW40" s="67" t="s">
        <v>281</v>
      </c>
      <c r="AX40" s="67" t="s">
        <v>120</v>
      </c>
      <c r="AY40" s="67" t="s">
        <v>281</v>
      </c>
      <c r="AZ40" s="67" t="s">
        <v>281</v>
      </c>
      <c r="BA40" s="194" t="s">
        <v>712</v>
      </c>
      <c r="BB40" s="67" t="s">
        <v>120</v>
      </c>
      <c r="BC40" s="67" t="s">
        <v>120</v>
      </c>
      <c r="BD40" s="67" t="s">
        <v>120</v>
      </c>
      <c r="BE40" s="67" t="s">
        <v>120</v>
      </c>
      <c r="BF40" s="155" t="s">
        <v>1056</v>
      </c>
      <c r="BG40" s="156">
        <v>39934</v>
      </c>
      <c r="BH40" s="156" t="s">
        <v>120</v>
      </c>
      <c r="BI40" s="156" t="s">
        <v>261</v>
      </c>
      <c r="BJ40" s="67"/>
      <c r="BK40" s="155" t="s">
        <v>263</v>
      </c>
      <c r="BL40" s="54"/>
    </row>
    <row r="41" spans="1:78" s="1" customFormat="1" ht="146.25" x14ac:dyDescent="0.2">
      <c r="A41" s="54" t="s">
        <v>98</v>
      </c>
      <c r="B41" s="158" t="s">
        <v>116</v>
      </c>
      <c r="C41" s="203" t="s">
        <v>714</v>
      </c>
      <c r="D41" s="32">
        <v>10</v>
      </c>
      <c r="E41" s="32" t="s">
        <v>120</v>
      </c>
      <c r="F41" s="32" t="s">
        <v>110</v>
      </c>
      <c r="G41" s="203" t="s">
        <v>715</v>
      </c>
      <c r="H41" s="163" t="s">
        <v>116</v>
      </c>
      <c r="I41" s="163" t="s">
        <v>116</v>
      </c>
      <c r="J41" s="163" t="s">
        <v>120</v>
      </c>
      <c r="K41" s="163" t="s">
        <v>116</v>
      </c>
      <c r="L41" s="32" t="s">
        <v>120</v>
      </c>
      <c r="M41" s="32" t="s">
        <v>116</v>
      </c>
      <c r="N41" s="32" t="s">
        <v>116</v>
      </c>
      <c r="O41" s="32" t="s">
        <v>120</v>
      </c>
      <c r="P41" s="32" t="s">
        <v>116</v>
      </c>
      <c r="Q41" s="32" t="s">
        <v>116</v>
      </c>
      <c r="R41" s="203" t="s">
        <v>716</v>
      </c>
      <c r="S41" s="163" t="s">
        <v>116</v>
      </c>
      <c r="T41" s="203" t="s">
        <v>717</v>
      </c>
      <c r="U41" s="163" t="s">
        <v>120</v>
      </c>
      <c r="V41" s="163" t="s">
        <v>63</v>
      </c>
      <c r="W41" s="32" t="s">
        <v>120</v>
      </c>
      <c r="X41" s="196" t="s">
        <v>718</v>
      </c>
      <c r="Y41" s="163" t="s">
        <v>120</v>
      </c>
      <c r="Z41" s="163" t="s">
        <v>120</v>
      </c>
      <c r="AA41" s="163" t="s">
        <v>63</v>
      </c>
      <c r="AB41" s="163" t="s">
        <v>120</v>
      </c>
      <c r="AC41" s="203" t="s">
        <v>719</v>
      </c>
      <c r="AD41" s="163" t="s">
        <v>169</v>
      </c>
      <c r="AE41" s="163" t="s">
        <v>63</v>
      </c>
      <c r="AF41" s="163" t="s">
        <v>116</v>
      </c>
      <c r="AG41" s="32" t="s">
        <v>120</v>
      </c>
      <c r="AH41" s="32" t="s">
        <v>116</v>
      </c>
      <c r="AI41" s="196" t="s">
        <v>720</v>
      </c>
      <c r="AJ41" s="32" t="s">
        <v>120</v>
      </c>
      <c r="AK41" s="32" t="s">
        <v>63</v>
      </c>
      <c r="AL41" s="32" t="s">
        <v>120</v>
      </c>
      <c r="AM41" s="32" t="s">
        <v>63</v>
      </c>
      <c r="AN41" s="32" t="s">
        <v>116</v>
      </c>
      <c r="AO41" s="32" t="s">
        <v>116</v>
      </c>
      <c r="AP41" s="32" t="s">
        <v>116</v>
      </c>
      <c r="AQ41" s="196" t="s">
        <v>721</v>
      </c>
      <c r="AR41" s="32" t="s">
        <v>120</v>
      </c>
      <c r="AS41" s="32" t="s">
        <v>63</v>
      </c>
      <c r="AT41" s="32" t="s">
        <v>120</v>
      </c>
      <c r="AU41" s="32" t="s">
        <v>63</v>
      </c>
      <c r="AV41" s="32" t="s">
        <v>120</v>
      </c>
      <c r="AW41" s="163" t="s">
        <v>281</v>
      </c>
      <c r="AX41" s="32" t="s">
        <v>120</v>
      </c>
      <c r="AY41" s="163" t="s">
        <v>281</v>
      </c>
      <c r="AZ41" s="163" t="s">
        <v>261</v>
      </c>
      <c r="BA41" s="32" t="s">
        <v>63</v>
      </c>
      <c r="BB41" s="32" t="s">
        <v>120</v>
      </c>
      <c r="BC41" s="32" t="s">
        <v>120</v>
      </c>
      <c r="BD41" s="32" t="s">
        <v>120</v>
      </c>
      <c r="BE41" s="32" t="s">
        <v>120</v>
      </c>
      <c r="BF41" s="72" t="s">
        <v>713</v>
      </c>
      <c r="BG41" s="56">
        <v>33056</v>
      </c>
      <c r="BH41" s="56" t="s">
        <v>120</v>
      </c>
      <c r="BI41" s="56" t="s">
        <v>261</v>
      </c>
      <c r="BJ41" s="196" t="s">
        <v>722</v>
      </c>
      <c r="BK41" s="73" t="s">
        <v>193</v>
      </c>
      <c r="BL41" s="54"/>
    </row>
    <row r="42" spans="1:78" s="2" customFormat="1" ht="281.25" x14ac:dyDescent="0.2">
      <c r="A42" s="54" t="s">
        <v>99</v>
      </c>
      <c r="B42" s="159" t="s">
        <v>116</v>
      </c>
      <c r="C42" s="194" t="s">
        <v>725</v>
      </c>
      <c r="D42" s="160">
        <v>10</v>
      </c>
      <c r="E42" s="67" t="s">
        <v>120</v>
      </c>
      <c r="F42" s="67" t="s">
        <v>111</v>
      </c>
      <c r="G42" s="194" t="s">
        <v>726</v>
      </c>
      <c r="H42" s="67" t="s">
        <v>116</v>
      </c>
      <c r="I42" s="67" t="s">
        <v>120</v>
      </c>
      <c r="J42" s="67" t="s">
        <v>120</v>
      </c>
      <c r="K42" s="67" t="s">
        <v>120</v>
      </c>
      <c r="L42" s="67" t="s">
        <v>120</v>
      </c>
      <c r="M42" s="67" t="s">
        <v>116</v>
      </c>
      <c r="N42" s="67" t="s">
        <v>116</v>
      </c>
      <c r="O42" s="67" t="s">
        <v>120</v>
      </c>
      <c r="P42" s="67" t="s">
        <v>120</v>
      </c>
      <c r="Q42" s="67" t="s">
        <v>116</v>
      </c>
      <c r="R42" s="194" t="s">
        <v>727</v>
      </c>
      <c r="S42" s="67" t="s">
        <v>116</v>
      </c>
      <c r="T42" s="194" t="s">
        <v>728</v>
      </c>
      <c r="U42" s="67" t="s">
        <v>120</v>
      </c>
      <c r="V42" s="67" t="s">
        <v>281</v>
      </c>
      <c r="W42" s="67" t="s">
        <v>120</v>
      </c>
      <c r="X42" s="67" t="s">
        <v>281</v>
      </c>
      <c r="Y42" s="67" t="s">
        <v>120</v>
      </c>
      <c r="Z42" s="67" t="s">
        <v>120</v>
      </c>
      <c r="AA42" s="67" t="s">
        <v>281</v>
      </c>
      <c r="AB42" s="67" t="s">
        <v>116</v>
      </c>
      <c r="AC42" s="194" t="s">
        <v>729</v>
      </c>
      <c r="AD42" s="67" t="s">
        <v>120</v>
      </c>
      <c r="AE42" s="67" t="s">
        <v>63</v>
      </c>
      <c r="AF42" s="67" t="s">
        <v>116</v>
      </c>
      <c r="AG42" s="67" t="s">
        <v>120</v>
      </c>
      <c r="AH42" s="67" t="s">
        <v>116</v>
      </c>
      <c r="AI42" s="194" t="s">
        <v>730</v>
      </c>
      <c r="AJ42" s="67" t="s">
        <v>120</v>
      </c>
      <c r="AK42" s="67" t="s">
        <v>281</v>
      </c>
      <c r="AL42" s="67" t="s">
        <v>116</v>
      </c>
      <c r="AM42" s="194" t="s">
        <v>731</v>
      </c>
      <c r="AN42" s="67" t="s">
        <v>732</v>
      </c>
      <c r="AO42" s="194" t="s">
        <v>733</v>
      </c>
      <c r="AP42" s="67" t="s">
        <v>116</v>
      </c>
      <c r="AQ42" s="194" t="s">
        <v>734</v>
      </c>
      <c r="AR42" s="67" t="s">
        <v>120</v>
      </c>
      <c r="AS42" s="67" t="s">
        <v>281</v>
      </c>
      <c r="AT42" s="67" t="s">
        <v>120</v>
      </c>
      <c r="AU42" s="67" t="s">
        <v>281</v>
      </c>
      <c r="AV42" s="67" t="s">
        <v>120</v>
      </c>
      <c r="AW42" s="2" t="s">
        <v>281</v>
      </c>
      <c r="AX42" s="67" t="s">
        <v>120</v>
      </c>
      <c r="AY42" s="67" t="s">
        <v>281</v>
      </c>
      <c r="AZ42" s="151"/>
      <c r="BA42" s="67" t="s">
        <v>261</v>
      </c>
      <c r="BB42" s="67" t="s">
        <v>120</v>
      </c>
      <c r="BC42" s="67" t="s">
        <v>120</v>
      </c>
      <c r="BD42" s="67" t="s">
        <v>120</v>
      </c>
      <c r="BE42" s="67" t="s">
        <v>120</v>
      </c>
      <c r="BF42" s="72" t="s">
        <v>724</v>
      </c>
      <c r="BG42" s="156">
        <v>38142</v>
      </c>
      <c r="BH42" s="156" t="s">
        <v>120</v>
      </c>
      <c r="BI42" s="156" t="s">
        <v>261</v>
      </c>
      <c r="BJ42" s="194" t="s">
        <v>723</v>
      </c>
      <c r="BK42" s="155" t="s">
        <v>6</v>
      </c>
      <c r="BL42" s="54"/>
      <c r="BM42" s="1"/>
      <c r="BN42" s="1"/>
      <c r="BO42" s="1"/>
      <c r="BP42" s="1"/>
      <c r="BQ42" s="1"/>
      <c r="BR42" s="1"/>
      <c r="BS42" s="1"/>
      <c r="BT42" s="1"/>
      <c r="BU42" s="1"/>
      <c r="BV42" s="1"/>
      <c r="BW42" s="1"/>
      <c r="BX42" s="1"/>
      <c r="BY42" s="1"/>
      <c r="BZ42" s="1"/>
    </row>
    <row r="43" spans="1:78" s="2" customFormat="1" ht="292.5" x14ac:dyDescent="0.2">
      <c r="A43" s="54" t="s">
        <v>100</v>
      </c>
      <c r="B43" s="158" t="s">
        <v>116</v>
      </c>
      <c r="C43" s="196" t="s">
        <v>737</v>
      </c>
      <c r="D43" s="32">
        <v>10</v>
      </c>
      <c r="E43" s="32" t="s">
        <v>116</v>
      </c>
      <c r="F43" s="32" t="s">
        <v>111</v>
      </c>
      <c r="G43" s="196" t="s">
        <v>738</v>
      </c>
      <c r="H43" s="32" t="s">
        <v>116</v>
      </c>
      <c r="I43" s="32" t="s">
        <v>116</v>
      </c>
      <c r="J43" s="32" t="s">
        <v>116</v>
      </c>
      <c r="K43" s="32" t="s">
        <v>116</v>
      </c>
      <c r="L43" s="32" t="s">
        <v>120</v>
      </c>
      <c r="M43" s="32" t="s">
        <v>116</v>
      </c>
      <c r="N43" s="32" t="s">
        <v>116</v>
      </c>
      <c r="O43" s="32" t="s">
        <v>120</v>
      </c>
      <c r="P43" s="32" t="s">
        <v>116</v>
      </c>
      <c r="Q43" s="32" t="s">
        <v>116</v>
      </c>
      <c r="R43" s="196" t="s">
        <v>739</v>
      </c>
      <c r="S43" s="32" t="s">
        <v>116</v>
      </c>
      <c r="T43" s="196" t="s">
        <v>740</v>
      </c>
      <c r="U43" s="32" t="s">
        <v>120</v>
      </c>
      <c r="V43" s="32" t="s">
        <v>281</v>
      </c>
      <c r="W43" s="32" t="s">
        <v>116</v>
      </c>
      <c r="X43" s="196" t="s">
        <v>741</v>
      </c>
      <c r="Y43" s="32" t="s">
        <v>120</v>
      </c>
      <c r="Z43" s="32" t="s">
        <v>116</v>
      </c>
      <c r="AA43" s="196" t="s">
        <v>742</v>
      </c>
      <c r="AB43" s="32" t="s">
        <v>120</v>
      </c>
      <c r="AC43" s="196" t="s">
        <v>743</v>
      </c>
      <c r="AD43" s="32" t="s">
        <v>120</v>
      </c>
      <c r="AE43" s="32" t="s">
        <v>281</v>
      </c>
      <c r="AF43" s="32" t="s">
        <v>116</v>
      </c>
      <c r="AG43" s="32" t="s">
        <v>120</v>
      </c>
      <c r="AH43" s="32" t="s">
        <v>120</v>
      </c>
      <c r="AI43" s="32" t="s">
        <v>281</v>
      </c>
      <c r="AJ43" s="32" t="s">
        <v>120</v>
      </c>
      <c r="AK43" s="32" t="s">
        <v>281</v>
      </c>
      <c r="AL43" s="32" t="s">
        <v>116</v>
      </c>
      <c r="AM43" s="196" t="s">
        <v>744</v>
      </c>
      <c r="AN43" s="32" t="s">
        <v>116</v>
      </c>
      <c r="AO43" s="32" t="s">
        <v>116</v>
      </c>
      <c r="AP43" s="32" t="s">
        <v>116</v>
      </c>
      <c r="AQ43" s="196" t="s">
        <v>745</v>
      </c>
      <c r="AR43" s="32" t="s">
        <v>116</v>
      </c>
      <c r="AS43" s="196" t="s">
        <v>746</v>
      </c>
      <c r="AT43" s="32" t="s">
        <v>120</v>
      </c>
      <c r="AU43" s="32" t="s">
        <v>281</v>
      </c>
      <c r="AV43" s="32" t="s">
        <v>116</v>
      </c>
      <c r="AW43" s="196" t="s">
        <v>748</v>
      </c>
      <c r="AX43" s="32" t="s">
        <v>116</v>
      </c>
      <c r="AY43" s="196" t="s">
        <v>748</v>
      </c>
      <c r="AZ43" s="196" t="s">
        <v>748</v>
      </c>
      <c r="BA43" s="32" t="s">
        <v>148</v>
      </c>
      <c r="BB43" s="215" t="s">
        <v>747</v>
      </c>
      <c r="BC43" s="32" t="s">
        <v>120</v>
      </c>
      <c r="BD43" s="32" t="s">
        <v>120</v>
      </c>
      <c r="BE43" s="32" t="s">
        <v>120</v>
      </c>
      <c r="BF43" s="213" t="s">
        <v>736</v>
      </c>
      <c r="BG43" s="56">
        <v>39598</v>
      </c>
      <c r="BH43" s="56" t="s">
        <v>116</v>
      </c>
      <c r="BI43" s="73" t="s">
        <v>735</v>
      </c>
      <c r="BJ43" s="32"/>
      <c r="BK43" s="73" t="s">
        <v>292</v>
      </c>
      <c r="BL43" s="54"/>
      <c r="BM43" s="1"/>
      <c r="BN43" s="1"/>
      <c r="BO43" s="1"/>
      <c r="BP43" s="1"/>
      <c r="BQ43" s="1"/>
      <c r="BR43" s="1"/>
      <c r="BS43" s="1"/>
      <c r="BT43" s="1"/>
      <c r="BU43" s="1"/>
      <c r="BV43" s="1"/>
      <c r="BW43" s="1"/>
      <c r="BX43" s="1"/>
      <c r="BY43" s="1"/>
      <c r="BZ43" s="1"/>
    </row>
    <row r="44" spans="1:78" s="2" customFormat="1" ht="382.5" x14ac:dyDescent="0.2">
      <c r="A44" s="54" t="s">
        <v>121</v>
      </c>
      <c r="B44" s="159" t="s">
        <v>116</v>
      </c>
      <c r="C44" s="194" t="s">
        <v>750</v>
      </c>
      <c r="D44" s="160">
        <v>10</v>
      </c>
      <c r="E44" s="194" t="s">
        <v>749</v>
      </c>
      <c r="F44" s="67" t="s">
        <v>110</v>
      </c>
      <c r="G44" s="194" t="s">
        <v>751</v>
      </c>
      <c r="H44" s="67" t="s">
        <v>116</v>
      </c>
      <c r="I44" s="67" t="s">
        <v>120</v>
      </c>
      <c r="J44" s="67" t="s">
        <v>120</v>
      </c>
      <c r="K44" s="67" t="s">
        <v>120</v>
      </c>
      <c r="L44" s="67" t="s">
        <v>116</v>
      </c>
      <c r="M44" s="67" t="s">
        <v>116</v>
      </c>
      <c r="N44" s="67" t="s">
        <v>116</v>
      </c>
      <c r="O44" s="67" t="s">
        <v>120</v>
      </c>
      <c r="P44" s="67" t="s">
        <v>116</v>
      </c>
      <c r="Q44" s="67" t="s">
        <v>116</v>
      </c>
      <c r="R44" s="194" t="s">
        <v>752</v>
      </c>
      <c r="S44" s="67" t="s">
        <v>116</v>
      </c>
      <c r="T44" s="194" t="s">
        <v>753</v>
      </c>
      <c r="U44" s="67" t="s">
        <v>120</v>
      </c>
      <c r="V44" s="67" t="s">
        <v>281</v>
      </c>
      <c r="W44" s="67" t="s">
        <v>116</v>
      </c>
      <c r="X44" s="194" t="s">
        <v>754</v>
      </c>
      <c r="Y44" s="194" t="s">
        <v>755</v>
      </c>
      <c r="Z44" s="67" t="s">
        <v>116</v>
      </c>
      <c r="AA44" s="194" t="s">
        <v>756</v>
      </c>
      <c r="AB44" s="67" t="s">
        <v>120</v>
      </c>
      <c r="AC44" s="67" t="s">
        <v>63</v>
      </c>
      <c r="AD44" s="67" t="s">
        <v>116</v>
      </c>
      <c r="AE44" s="194" t="s">
        <v>757</v>
      </c>
      <c r="AF44" s="31" t="s">
        <v>120</v>
      </c>
      <c r="AG44" s="194" t="s">
        <v>758</v>
      </c>
      <c r="AH44" s="67" t="s">
        <v>116</v>
      </c>
      <c r="AI44" s="194" t="s">
        <v>759</v>
      </c>
      <c r="AJ44" s="67" t="s">
        <v>116</v>
      </c>
      <c r="AK44" s="194" t="s">
        <v>759</v>
      </c>
      <c r="AL44" s="67" t="s">
        <v>120</v>
      </c>
      <c r="AM44" s="194" t="s">
        <v>760</v>
      </c>
      <c r="AN44" s="67" t="s">
        <v>116</v>
      </c>
      <c r="AO44" s="67" t="s">
        <v>116</v>
      </c>
      <c r="AP44" s="67" t="s">
        <v>116</v>
      </c>
      <c r="AQ44" s="194" t="s">
        <v>761</v>
      </c>
      <c r="AR44" s="67" t="s">
        <v>116</v>
      </c>
      <c r="AS44" s="194" t="s">
        <v>762</v>
      </c>
      <c r="AT44" s="67" t="s">
        <v>120</v>
      </c>
      <c r="AU44" s="67" t="s">
        <v>281</v>
      </c>
      <c r="AV44" s="67" t="s">
        <v>116</v>
      </c>
      <c r="AW44" s="194" t="s">
        <v>763</v>
      </c>
      <c r="AX44" s="67" t="s">
        <v>116</v>
      </c>
      <c r="AY44" s="194" t="s">
        <v>763</v>
      </c>
      <c r="AZ44" s="194" t="s">
        <v>763</v>
      </c>
      <c r="BA44" s="194" t="s">
        <v>764</v>
      </c>
      <c r="BB44" s="194" t="s">
        <v>765</v>
      </c>
      <c r="BC44" s="67" t="s">
        <v>116</v>
      </c>
      <c r="BD44" s="67" t="s">
        <v>116</v>
      </c>
      <c r="BE44" s="67" t="s">
        <v>120</v>
      </c>
      <c r="BF44" s="72" t="s">
        <v>766</v>
      </c>
      <c r="BG44" s="156">
        <v>39730</v>
      </c>
      <c r="BH44" s="156" t="s">
        <v>120</v>
      </c>
      <c r="BI44" s="156" t="s">
        <v>261</v>
      </c>
      <c r="BJ44" s="67" t="s">
        <v>7</v>
      </c>
      <c r="BK44" s="155" t="s">
        <v>293</v>
      </c>
      <c r="BL44" s="54"/>
      <c r="BM44" s="1"/>
      <c r="BN44" s="1"/>
      <c r="BO44" s="1"/>
      <c r="BP44" s="1"/>
      <c r="BQ44" s="1"/>
      <c r="BR44" s="1"/>
      <c r="BS44" s="1"/>
      <c r="BT44" s="1"/>
      <c r="BU44" s="1"/>
      <c r="BV44" s="1"/>
      <c r="BW44" s="1"/>
      <c r="BX44" s="1"/>
      <c r="BY44" s="1"/>
      <c r="BZ44" s="1"/>
    </row>
    <row r="45" spans="1:78" s="2" customFormat="1" ht="284.25" customHeight="1" x14ac:dyDescent="0.2">
      <c r="A45" s="54" t="s">
        <v>24</v>
      </c>
      <c r="B45" s="158" t="s">
        <v>116</v>
      </c>
      <c r="C45" s="196" t="s">
        <v>769</v>
      </c>
      <c r="D45" s="59">
        <v>60</v>
      </c>
      <c r="E45" s="196" t="s">
        <v>770</v>
      </c>
      <c r="F45" s="32" t="s">
        <v>776</v>
      </c>
      <c r="G45" s="196" t="s">
        <v>775</v>
      </c>
      <c r="H45" s="196" t="s">
        <v>777</v>
      </c>
      <c r="I45" s="32" t="s">
        <v>116</v>
      </c>
      <c r="J45" s="32" t="s">
        <v>116</v>
      </c>
      <c r="K45" s="32" t="s">
        <v>120</v>
      </c>
      <c r="L45" s="32" t="s">
        <v>120</v>
      </c>
      <c r="M45" s="32" t="s">
        <v>116</v>
      </c>
      <c r="N45" s="32" t="s">
        <v>116</v>
      </c>
      <c r="O45" s="32" t="s">
        <v>116</v>
      </c>
      <c r="P45" s="196" t="s">
        <v>779</v>
      </c>
      <c r="Q45" s="32" t="s">
        <v>116</v>
      </c>
      <c r="R45" s="196" t="s">
        <v>771</v>
      </c>
      <c r="S45" s="32" t="s">
        <v>116</v>
      </c>
      <c r="T45" s="196" t="s">
        <v>772</v>
      </c>
      <c r="U45" s="32" t="s">
        <v>120</v>
      </c>
      <c r="V45" s="32" t="s">
        <v>281</v>
      </c>
      <c r="W45" s="32" t="s">
        <v>120</v>
      </c>
      <c r="X45" s="196" t="s">
        <v>778</v>
      </c>
      <c r="Y45" s="32" t="s">
        <v>120</v>
      </c>
      <c r="Z45" s="32" t="s">
        <v>120</v>
      </c>
      <c r="AA45" s="32" t="s">
        <v>281</v>
      </c>
      <c r="AB45" s="32" t="s">
        <v>120</v>
      </c>
      <c r="AC45" s="32" t="s">
        <v>281</v>
      </c>
      <c r="AD45" s="32" t="s">
        <v>120</v>
      </c>
      <c r="AE45" s="32" t="s">
        <v>281</v>
      </c>
      <c r="AF45" s="32" t="s">
        <v>116</v>
      </c>
      <c r="AG45" s="32" t="s">
        <v>120</v>
      </c>
      <c r="AH45" s="32" t="s">
        <v>116</v>
      </c>
      <c r="AI45" s="196" t="s">
        <v>780</v>
      </c>
      <c r="AJ45" s="32" t="s">
        <v>116</v>
      </c>
      <c r="AK45" s="196" t="s">
        <v>780</v>
      </c>
      <c r="AL45" s="32" t="s">
        <v>120</v>
      </c>
      <c r="AM45" s="32" t="s">
        <v>281</v>
      </c>
      <c r="AN45" s="32" t="s">
        <v>120</v>
      </c>
      <c r="AO45" s="32" t="s">
        <v>116</v>
      </c>
      <c r="AP45" s="32" t="s">
        <v>120</v>
      </c>
      <c r="AQ45" s="32" t="s">
        <v>281</v>
      </c>
      <c r="AR45" s="32" t="s">
        <v>120</v>
      </c>
      <c r="AS45" s="32" t="s">
        <v>281</v>
      </c>
      <c r="AT45" s="32" t="s">
        <v>120</v>
      </c>
      <c r="AU45" s="32" t="s">
        <v>281</v>
      </c>
      <c r="AV45" s="32" t="s">
        <v>116</v>
      </c>
      <c r="AW45" s="196" t="s">
        <v>781</v>
      </c>
      <c r="AX45" s="32" t="s">
        <v>116</v>
      </c>
      <c r="AY45" s="196" t="s">
        <v>782</v>
      </c>
      <c r="AZ45" s="196" t="s">
        <v>783</v>
      </c>
      <c r="BA45" s="196" t="s">
        <v>784</v>
      </c>
      <c r="BB45" s="32" t="s">
        <v>120</v>
      </c>
      <c r="BC45" s="32" t="s">
        <v>120</v>
      </c>
      <c r="BD45" s="32" t="s">
        <v>116</v>
      </c>
      <c r="BE45" s="32" t="s">
        <v>120</v>
      </c>
      <c r="BF45" s="73" t="s">
        <v>767</v>
      </c>
      <c r="BG45" s="56">
        <v>38138</v>
      </c>
      <c r="BH45" s="56" t="s">
        <v>116</v>
      </c>
      <c r="BI45" s="216" t="s">
        <v>774</v>
      </c>
      <c r="BJ45" s="196" t="s">
        <v>773</v>
      </c>
      <c r="BK45" s="196" t="s">
        <v>768</v>
      </c>
      <c r="BL45" s="54"/>
      <c r="BM45" s="1"/>
      <c r="BN45" s="1"/>
      <c r="BO45" s="1"/>
      <c r="BP45" s="1"/>
      <c r="BQ45" s="1"/>
      <c r="BR45" s="1"/>
      <c r="BS45" s="1"/>
      <c r="BT45" s="1"/>
      <c r="BU45" s="1"/>
      <c r="BV45" s="1"/>
      <c r="BW45" s="1"/>
      <c r="BX45" s="1"/>
      <c r="BY45" s="1"/>
      <c r="BZ45" s="1"/>
    </row>
    <row r="46" spans="1:78" s="2" customFormat="1" ht="135" x14ac:dyDescent="0.2">
      <c r="A46" s="54" t="s">
        <v>101</v>
      </c>
      <c r="B46" s="159" t="s">
        <v>116</v>
      </c>
      <c r="C46" s="194" t="s">
        <v>786</v>
      </c>
      <c r="D46" s="67">
        <v>60</v>
      </c>
      <c r="E46" s="67" t="s">
        <v>116</v>
      </c>
      <c r="F46" s="67" t="s">
        <v>110</v>
      </c>
      <c r="G46" s="194" t="s">
        <v>787</v>
      </c>
      <c r="H46" s="67" t="s">
        <v>116</v>
      </c>
      <c r="I46" s="67" t="s">
        <v>116</v>
      </c>
      <c r="J46" s="67" t="s">
        <v>120</v>
      </c>
      <c r="K46" s="67" t="s">
        <v>120</v>
      </c>
      <c r="L46" s="67" t="s">
        <v>120</v>
      </c>
      <c r="M46" s="67" t="s">
        <v>116</v>
      </c>
      <c r="N46" s="67" t="s">
        <v>120</v>
      </c>
      <c r="O46" s="67" t="s">
        <v>116</v>
      </c>
      <c r="P46" s="67" t="s">
        <v>120</v>
      </c>
      <c r="Q46" s="67" t="s">
        <v>116</v>
      </c>
      <c r="R46" s="194" t="s">
        <v>788</v>
      </c>
      <c r="S46" s="67" t="s">
        <v>116</v>
      </c>
      <c r="T46" s="194" t="s">
        <v>789</v>
      </c>
      <c r="U46" s="67" t="s">
        <v>120</v>
      </c>
      <c r="V46" s="67" t="s">
        <v>281</v>
      </c>
      <c r="W46" s="67" t="s">
        <v>116</v>
      </c>
      <c r="X46" s="194" t="s">
        <v>790</v>
      </c>
      <c r="Y46" s="67" t="s">
        <v>120</v>
      </c>
      <c r="Z46" s="67" t="s">
        <v>116</v>
      </c>
      <c r="AA46" s="194" t="s">
        <v>791</v>
      </c>
      <c r="AB46" s="67" t="s">
        <v>120</v>
      </c>
      <c r="AC46" s="67" t="s">
        <v>281</v>
      </c>
      <c r="AD46" s="67" t="s">
        <v>120</v>
      </c>
      <c r="AE46" s="67" t="s">
        <v>281</v>
      </c>
      <c r="AF46" s="67" t="s">
        <v>116</v>
      </c>
      <c r="AG46" s="67" t="s">
        <v>120</v>
      </c>
      <c r="AH46" s="67" t="s">
        <v>120</v>
      </c>
      <c r="AI46" s="67" t="s">
        <v>792</v>
      </c>
      <c r="AJ46" s="67" t="s">
        <v>120</v>
      </c>
      <c r="AK46" s="67" t="s">
        <v>63</v>
      </c>
      <c r="AL46" s="67" t="s">
        <v>120</v>
      </c>
      <c r="AM46" s="67" t="s">
        <v>281</v>
      </c>
      <c r="AN46" s="67" t="s">
        <v>120</v>
      </c>
      <c r="AO46" s="67" t="s">
        <v>116</v>
      </c>
      <c r="AP46" s="67" t="s">
        <v>116</v>
      </c>
      <c r="AQ46" s="194" t="s">
        <v>937</v>
      </c>
      <c r="AR46" s="67" t="s">
        <v>120</v>
      </c>
      <c r="AS46" s="67" t="s">
        <v>281</v>
      </c>
      <c r="AT46" s="67" t="s">
        <v>120</v>
      </c>
      <c r="AU46" s="67" t="s">
        <v>281</v>
      </c>
      <c r="AV46" s="67" t="s">
        <v>116</v>
      </c>
      <c r="AW46" s="194" t="s">
        <v>793</v>
      </c>
      <c r="AX46" s="67" t="s">
        <v>116</v>
      </c>
      <c r="AY46" s="194" t="s">
        <v>794</v>
      </c>
      <c r="AZ46" s="194" t="s">
        <v>793</v>
      </c>
      <c r="BA46" s="67" t="s">
        <v>795</v>
      </c>
      <c r="BB46" s="67" t="s">
        <v>120</v>
      </c>
      <c r="BC46" s="67" t="s">
        <v>120</v>
      </c>
      <c r="BD46" s="67" t="s">
        <v>120</v>
      </c>
      <c r="BE46" s="67" t="s">
        <v>120</v>
      </c>
      <c r="BF46" s="155" t="s">
        <v>785</v>
      </c>
      <c r="BG46" s="156">
        <v>40118</v>
      </c>
      <c r="BH46" s="156" t="s">
        <v>120</v>
      </c>
      <c r="BI46" s="156" t="s">
        <v>261</v>
      </c>
      <c r="BJ46" s="67"/>
      <c r="BK46" s="155" t="s">
        <v>161</v>
      </c>
      <c r="BL46" s="54"/>
      <c r="BM46" s="1"/>
      <c r="BN46" s="1"/>
      <c r="BO46" s="1"/>
      <c r="BP46" s="1"/>
      <c r="BQ46" s="1"/>
      <c r="BR46" s="1"/>
      <c r="BS46" s="1"/>
      <c r="BT46" s="1"/>
      <c r="BU46" s="1"/>
      <c r="BV46" s="1"/>
      <c r="BW46" s="1"/>
      <c r="BX46" s="1"/>
      <c r="BY46" s="1"/>
      <c r="BZ46" s="1"/>
    </row>
    <row r="47" spans="1:78" s="2" customFormat="1" ht="393.75" x14ac:dyDescent="0.2">
      <c r="A47" s="54" t="s">
        <v>133</v>
      </c>
      <c r="B47" s="158" t="s">
        <v>116</v>
      </c>
      <c r="C47" s="196" t="s">
        <v>800</v>
      </c>
      <c r="D47" s="32">
        <v>15</v>
      </c>
      <c r="E47" s="196" t="s">
        <v>799</v>
      </c>
      <c r="F47" s="196" t="s">
        <v>798</v>
      </c>
      <c r="G47" s="196" t="s">
        <v>801</v>
      </c>
      <c r="H47" s="32" t="s">
        <v>116</v>
      </c>
      <c r="I47" s="32" t="s">
        <v>116</v>
      </c>
      <c r="J47" s="32" t="s">
        <v>116</v>
      </c>
      <c r="K47" s="32" t="s">
        <v>116</v>
      </c>
      <c r="L47" s="32" t="s">
        <v>120</v>
      </c>
      <c r="M47" s="32" t="s">
        <v>116</v>
      </c>
      <c r="N47" s="32" t="s">
        <v>116</v>
      </c>
      <c r="O47" s="32" t="s">
        <v>116</v>
      </c>
      <c r="P47" s="32" t="s">
        <v>116</v>
      </c>
      <c r="Q47" s="32" t="s">
        <v>116</v>
      </c>
      <c r="R47" s="196" t="s">
        <v>805</v>
      </c>
      <c r="S47" s="32" t="s">
        <v>116</v>
      </c>
      <c r="T47" s="196" t="s">
        <v>804</v>
      </c>
      <c r="U47" s="32" t="s">
        <v>120</v>
      </c>
      <c r="V47" s="32" t="s">
        <v>281</v>
      </c>
      <c r="W47" s="32" t="s">
        <v>116</v>
      </c>
      <c r="X47" s="196" t="s">
        <v>803</v>
      </c>
      <c r="Y47" s="32" t="s">
        <v>120</v>
      </c>
      <c r="Z47" s="32" t="s">
        <v>120</v>
      </c>
      <c r="AA47" s="32" t="s">
        <v>281</v>
      </c>
      <c r="AB47" s="32" t="s">
        <v>116</v>
      </c>
      <c r="AC47" s="196" t="s">
        <v>802</v>
      </c>
      <c r="AD47" s="32" t="s">
        <v>116</v>
      </c>
      <c r="AE47" s="196" t="s">
        <v>806</v>
      </c>
      <c r="AF47" s="32" t="s">
        <v>120</v>
      </c>
      <c r="AG47" s="32" t="s">
        <v>116</v>
      </c>
      <c r="AH47" s="32" t="s">
        <v>120</v>
      </c>
      <c r="AI47" s="32" t="s">
        <v>281</v>
      </c>
      <c r="AJ47" s="32" t="s">
        <v>120</v>
      </c>
      <c r="AK47" s="32" t="s">
        <v>281</v>
      </c>
      <c r="AL47" s="32" t="s">
        <v>116</v>
      </c>
      <c r="AM47" s="196" t="s">
        <v>807</v>
      </c>
      <c r="AN47" s="32" t="s">
        <v>116</v>
      </c>
      <c r="AO47" s="32" t="s">
        <v>116</v>
      </c>
      <c r="AP47" s="32" t="s">
        <v>120</v>
      </c>
      <c r="AQ47" s="32" t="s">
        <v>63</v>
      </c>
      <c r="AR47" s="32" t="s">
        <v>116</v>
      </c>
      <c r="AS47" s="196" t="s">
        <v>808</v>
      </c>
      <c r="AT47" s="32" t="s">
        <v>120</v>
      </c>
      <c r="AU47" s="32" t="s">
        <v>281</v>
      </c>
      <c r="AV47" s="32" t="s">
        <v>116</v>
      </c>
      <c r="AW47" s="196" t="s">
        <v>810</v>
      </c>
      <c r="AX47" s="32" t="s">
        <v>116</v>
      </c>
      <c r="AY47" s="196" t="s">
        <v>810</v>
      </c>
      <c r="AZ47" s="196" t="s">
        <v>810</v>
      </c>
      <c r="BA47" s="196" t="s">
        <v>809</v>
      </c>
      <c r="BB47" s="32" t="s">
        <v>120</v>
      </c>
      <c r="BC47" s="32" t="s">
        <v>120</v>
      </c>
      <c r="BD47" s="32" t="s">
        <v>120</v>
      </c>
      <c r="BE47" s="32" t="s">
        <v>120</v>
      </c>
      <c r="BF47" s="73" t="s">
        <v>796</v>
      </c>
      <c r="BG47" s="56">
        <v>40701</v>
      </c>
      <c r="BH47" s="56" t="s">
        <v>120</v>
      </c>
      <c r="BI47" s="56" t="s">
        <v>261</v>
      </c>
      <c r="BJ47" s="32"/>
      <c r="BK47" s="73" t="s">
        <v>196</v>
      </c>
      <c r="BL47" s="54" t="s">
        <v>797</v>
      </c>
      <c r="BM47" s="1"/>
      <c r="BN47" s="1"/>
      <c r="BO47" s="1"/>
      <c r="BP47" s="1"/>
      <c r="BQ47" s="1"/>
      <c r="BR47" s="1"/>
      <c r="BS47" s="1"/>
      <c r="BT47" s="1"/>
      <c r="BU47" s="1"/>
      <c r="BV47" s="1"/>
      <c r="BW47" s="1"/>
      <c r="BX47" s="1"/>
      <c r="BY47" s="1"/>
      <c r="BZ47" s="1"/>
    </row>
    <row r="48" spans="1:78" s="1" customFormat="1" ht="409.5" x14ac:dyDescent="0.2">
      <c r="A48" s="54" t="s">
        <v>134</v>
      </c>
      <c r="B48" s="116" t="s">
        <v>116</v>
      </c>
      <c r="C48" s="217" t="s">
        <v>813</v>
      </c>
      <c r="D48" s="31">
        <v>21</v>
      </c>
      <c r="E48" s="193" t="s">
        <v>814</v>
      </c>
      <c r="F48" s="31" t="s">
        <v>110</v>
      </c>
      <c r="G48" s="217" t="s">
        <v>815</v>
      </c>
      <c r="H48" s="187" t="s">
        <v>116</v>
      </c>
      <c r="I48" s="187" t="s">
        <v>116</v>
      </c>
      <c r="J48" s="187" t="s">
        <v>116</v>
      </c>
      <c r="K48" s="187" t="s">
        <v>120</v>
      </c>
      <c r="L48" s="67" t="s">
        <v>120</v>
      </c>
      <c r="M48" s="31" t="s">
        <v>116</v>
      </c>
      <c r="N48" s="31" t="s">
        <v>116</v>
      </c>
      <c r="O48" s="193" t="s">
        <v>816</v>
      </c>
      <c r="P48" s="31" t="s">
        <v>120</v>
      </c>
      <c r="Q48" s="31" t="s">
        <v>116</v>
      </c>
      <c r="R48" s="193" t="s">
        <v>817</v>
      </c>
      <c r="S48" s="31" t="s">
        <v>116</v>
      </c>
      <c r="T48" s="193" t="s">
        <v>820</v>
      </c>
      <c r="U48" s="187" t="s">
        <v>120</v>
      </c>
      <c r="V48" s="187" t="s">
        <v>281</v>
      </c>
      <c r="W48" s="31" t="s">
        <v>116</v>
      </c>
      <c r="X48" s="218" t="s">
        <v>818</v>
      </c>
      <c r="Y48" s="187" t="s">
        <v>819</v>
      </c>
      <c r="Z48" s="187" t="s">
        <v>120</v>
      </c>
      <c r="AA48" s="187" t="s">
        <v>281</v>
      </c>
      <c r="AB48" s="187" t="s">
        <v>116</v>
      </c>
      <c r="AC48" s="217" t="s">
        <v>821</v>
      </c>
      <c r="AD48" s="187" t="s">
        <v>120</v>
      </c>
      <c r="AE48" s="187" t="s">
        <v>281</v>
      </c>
      <c r="AF48" s="187" t="s">
        <v>116</v>
      </c>
      <c r="AG48" s="31" t="s">
        <v>120</v>
      </c>
      <c r="AH48" s="31" t="s">
        <v>116</v>
      </c>
      <c r="AI48" s="193" t="s">
        <v>822</v>
      </c>
      <c r="AJ48" s="31" t="s">
        <v>116</v>
      </c>
      <c r="AK48" s="193" t="s">
        <v>822</v>
      </c>
      <c r="AL48" s="31" t="s">
        <v>116</v>
      </c>
      <c r="AM48" s="193" t="s">
        <v>823</v>
      </c>
      <c r="AN48" s="31" t="s">
        <v>116</v>
      </c>
      <c r="AO48" s="31" t="s">
        <v>116</v>
      </c>
      <c r="AP48" s="31" t="s">
        <v>116</v>
      </c>
      <c r="AQ48" s="193" t="s">
        <v>824</v>
      </c>
      <c r="AR48" s="31" t="s">
        <v>116</v>
      </c>
      <c r="AS48" s="193" t="s">
        <v>825</v>
      </c>
      <c r="AT48" s="31" t="s">
        <v>116</v>
      </c>
      <c r="AU48" s="193" t="s">
        <v>826</v>
      </c>
      <c r="AV48" s="31" t="s">
        <v>116</v>
      </c>
      <c r="AW48" s="217" t="s">
        <v>827</v>
      </c>
      <c r="AX48" s="31" t="s">
        <v>116</v>
      </c>
      <c r="AY48" s="217" t="s">
        <v>827</v>
      </c>
      <c r="AZ48" s="217" t="s">
        <v>827</v>
      </c>
      <c r="BA48" s="193" t="s">
        <v>828</v>
      </c>
      <c r="BB48" s="31" t="s">
        <v>120</v>
      </c>
      <c r="BC48" s="31" t="s">
        <v>120</v>
      </c>
      <c r="BD48" s="31" t="s">
        <v>120</v>
      </c>
      <c r="BE48" s="31" t="s">
        <v>120</v>
      </c>
      <c r="BF48" s="72" t="s">
        <v>811</v>
      </c>
      <c r="BG48" s="55">
        <v>40299</v>
      </c>
      <c r="BH48" s="55" t="s">
        <v>116</v>
      </c>
      <c r="BI48" s="175" t="s">
        <v>812</v>
      </c>
      <c r="BJ48" s="193" t="s">
        <v>1046</v>
      </c>
      <c r="BK48" s="172" t="s">
        <v>8</v>
      </c>
      <c r="BL48" s="54"/>
    </row>
    <row r="49" spans="1:78" s="2" customFormat="1" ht="315" x14ac:dyDescent="0.2">
      <c r="A49" s="54" t="s">
        <v>102</v>
      </c>
      <c r="B49" s="158" t="s">
        <v>116</v>
      </c>
      <c r="C49" s="196" t="s">
        <v>830</v>
      </c>
      <c r="D49" s="59">
        <v>15</v>
      </c>
      <c r="E49" s="32" t="s">
        <v>831</v>
      </c>
      <c r="F49" s="32" t="s">
        <v>111</v>
      </c>
      <c r="G49" s="196" t="s">
        <v>832</v>
      </c>
      <c r="H49" s="32" t="s">
        <v>120</v>
      </c>
      <c r="I49" s="32" t="s">
        <v>120</v>
      </c>
      <c r="J49" s="32" t="s">
        <v>116</v>
      </c>
      <c r="K49" s="32" t="s">
        <v>120</v>
      </c>
      <c r="L49" s="32" t="s">
        <v>120</v>
      </c>
      <c r="M49" s="32" t="s">
        <v>116</v>
      </c>
      <c r="N49" s="32" t="s">
        <v>116</v>
      </c>
      <c r="O49" s="32" t="s">
        <v>120</v>
      </c>
      <c r="P49" s="32" t="s">
        <v>116</v>
      </c>
      <c r="Q49" s="32" t="s">
        <v>116</v>
      </c>
      <c r="R49" s="196" t="s">
        <v>833</v>
      </c>
      <c r="S49" s="32" t="s">
        <v>116</v>
      </c>
      <c r="T49" s="196" t="s">
        <v>834</v>
      </c>
      <c r="U49" s="32" t="s">
        <v>120</v>
      </c>
      <c r="V49" s="32" t="s">
        <v>281</v>
      </c>
      <c r="W49" s="32" t="s">
        <v>116</v>
      </c>
      <c r="X49" s="196" t="s">
        <v>835</v>
      </c>
      <c r="Y49" s="32" t="s">
        <v>120</v>
      </c>
      <c r="Z49" s="32" t="s">
        <v>120</v>
      </c>
      <c r="AA49" s="196" t="s">
        <v>836</v>
      </c>
      <c r="AB49" s="32" t="s">
        <v>116</v>
      </c>
      <c r="AC49" s="196" t="s">
        <v>837</v>
      </c>
      <c r="AD49" s="32" t="s">
        <v>116</v>
      </c>
      <c r="AE49" s="196" t="s">
        <v>837</v>
      </c>
      <c r="AF49" s="32" t="s">
        <v>116</v>
      </c>
      <c r="AG49" s="32" t="s">
        <v>116</v>
      </c>
      <c r="AH49" s="32" t="s">
        <v>120</v>
      </c>
      <c r="AI49" s="32" t="s">
        <v>63</v>
      </c>
      <c r="AJ49" s="32" t="s">
        <v>120</v>
      </c>
      <c r="AK49" s="32" t="s">
        <v>63</v>
      </c>
      <c r="AL49" s="32" t="s">
        <v>120</v>
      </c>
      <c r="AM49" s="32" t="s">
        <v>281</v>
      </c>
      <c r="AN49" s="32" t="s">
        <v>120</v>
      </c>
      <c r="AO49" s="196" t="s">
        <v>841</v>
      </c>
      <c r="AP49" s="32" t="s">
        <v>116</v>
      </c>
      <c r="AQ49" s="196" t="s">
        <v>842</v>
      </c>
      <c r="AR49" s="32" t="s">
        <v>120</v>
      </c>
      <c r="AS49" s="32" t="s">
        <v>281</v>
      </c>
      <c r="AT49" s="32" t="s">
        <v>120</v>
      </c>
      <c r="AU49" s="32" t="s">
        <v>281</v>
      </c>
      <c r="AV49" s="32" t="s">
        <v>116</v>
      </c>
      <c r="AW49" s="219" t="s">
        <v>839</v>
      </c>
      <c r="AX49" s="32" t="s">
        <v>116</v>
      </c>
      <c r="AY49" s="219" t="s">
        <v>839</v>
      </c>
      <c r="AZ49" s="219" t="s">
        <v>840</v>
      </c>
      <c r="BA49" s="196" t="s">
        <v>838</v>
      </c>
      <c r="BB49" s="32" t="s">
        <v>120</v>
      </c>
      <c r="BC49" s="32" t="s">
        <v>120</v>
      </c>
      <c r="BD49" s="32" t="s">
        <v>120</v>
      </c>
      <c r="BE49" s="32" t="s">
        <v>120</v>
      </c>
      <c r="BF49" s="73" t="s">
        <v>829</v>
      </c>
      <c r="BG49" s="61">
        <v>39234</v>
      </c>
      <c r="BH49" s="61" t="s">
        <v>120</v>
      </c>
      <c r="BI49" s="61" t="s">
        <v>261</v>
      </c>
      <c r="BJ49" s="32"/>
      <c r="BK49" s="73" t="s">
        <v>197</v>
      </c>
      <c r="BL49" s="54"/>
      <c r="BM49" s="1"/>
      <c r="BN49" s="1"/>
      <c r="BO49" s="1"/>
      <c r="BP49" s="1"/>
      <c r="BQ49" s="1"/>
      <c r="BR49" s="1"/>
      <c r="BS49" s="1"/>
      <c r="BT49" s="1"/>
      <c r="BU49" s="1"/>
      <c r="BV49" s="1"/>
      <c r="BW49" s="1"/>
      <c r="BX49" s="1"/>
      <c r="BY49" s="1"/>
      <c r="BZ49" s="1"/>
    </row>
    <row r="50" spans="1:78" s="4" customFormat="1" ht="409.5" customHeight="1" x14ac:dyDescent="0.2">
      <c r="A50" s="74" t="s">
        <v>103</v>
      </c>
      <c r="B50" s="116" t="s">
        <v>995</v>
      </c>
      <c r="C50" s="193" t="s">
        <v>996</v>
      </c>
      <c r="D50" s="193" t="s">
        <v>997</v>
      </c>
      <c r="E50" s="31" t="s">
        <v>998</v>
      </c>
      <c r="F50" s="193" t="s">
        <v>999</v>
      </c>
      <c r="G50" s="193" t="s">
        <v>1000</v>
      </c>
      <c r="H50" s="31" t="s">
        <v>1001</v>
      </c>
      <c r="I50" s="31" t="s">
        <v>1002</v>
      </c>
      <c r="J50" s="31" t="s">
        <v>1003</v>
      </c>
      <c r="K50" s="31" t="s">
        <v>1004</v>
      </c>
      <c r="L50" s="31" t="s">
        <v>1004</v>
      </c>
      <c r="M50" s="31" t="s">
        <v>1005</v>
      </c>
      <c r="N50" s="31" t="s">
        <v>1006</v>
      </c>
      <c r="O50" s="31" t="s">
        <v>1007</v>
      </c>
      <c r="P50" s="31" t="s">
        <v>1004</v>
      </c>
      <c r="Q50" s="31" t="s">
        <v>1008</v>
      </c>
      <c r="R50" s="193" t="s">
        <v>1009</v>
      </c>
      <c r="S50" s="31" t="s">
        <v>116</v>
      </c>
      <c r="T50" s="193" t="s">
        <v>933</v>
      </c>
      <c r="U50" s="31" t="s">
        <v>120</v>
      </c>
      <c r="V50" s="31" t="s">
        <v>281</v>
      </c>
      <c r="W50" s="31" t="s">
        <v>116</v>
      </c>
      <c r="X50" s="193" t="s">
        <v>934</v>
      </c>
      <c r="Y50" s="31" t="s">
        <v>120</v>
      </c>
      <c r="Z50" s="31" t="s">
        <v>1010</v>
      </c>
      <c r="AA50" s="31" t="s">
        <v>1011</v>
      </c>
      <c r="AB50" s="31" t="s">
        <v>1012</v>
      </c>
      <c r="AC50" s="193" t="s">
        <v>1038</v>
      </c>
      <c r="AD50" s="2" t="s">
        <v>1004</v>
      </c>
      <c r="AE50" s="193" t="s">
        <v>1013</v>
      </c>
      <c r="AF50" s="31" t="s">
        <v>1014</v>
      </c>
      <c r="AG50" s="2" t="s">
        <v>1004</v>
      </c>
      <c r="AH50" s="31" t="s">
        <v>1015</v>
      </c>
      <c r="AI50" s="193" t="s">
        <v>1016</v>
      </c>
      <c r="AJ50" s="31" t="s">
        <v>1017</v>
      </c>
      <c r="AK50" s="193" t="s">
        <v>1016</v>
      </c>
      <c r="AL50" s="31" t="s">
        <v>1018</v>
      </c>
      <c r="AM50" s="193" t="s">
        <v>1019</v>
      </c>
      <c r="AN50" s="31" t="s">
        <v>1020</v>
      </c>
      <c r="AO50" s="31" t="s">
        <v>1021</v>
      </c>
      <c r="AP50" s="31" t="s">
        <v>1022</v>
      </c>
      <c r="AQ50" s="193" t="s">
        <v>1023</v>
      </c>
      <c r="AR50" s="31" t="s">
        <v>1024</v>
      </c>
      <c r="AS50" s="193" t="s">
        <v>1025</v>
      </c>
      <c r="AT50" s="31" t="s">
        <v>1026</v>
      </c>
      <c r="AU50" s="193" t="s">
        <v>1027</v>
      </c>
      <c r="AV50" s="31" t="s">
        <v>1028</v>
      </c>
      <c r="AW50" s="193" t="s">
        <v>1029</v>
      </c>
      <c r="AX50" s="31" t="s">
        <v>1030</v>
      </c>
      <c r="AY50" s="193" t="s">
        <v>1031</v>
      </c>
      <c r="AZ50" s="193" t="s">
        <v>1032</v>
      </c>
      <c r="BA50" s="193" t="s">
        <v>1033</v>
      </c>
      <c r="BB50" s="31" t="s">
        <v>1034</v>
      </c>
      <c r="BC50" s="31" t="s">
        <v>1035</v>
      </c>
      <c r="BD50" s="31" t="s">
        <v>1036</v>
      </c>
      <c r="BE50" s="31" t="s">
        <v>1037</v>
      </c>
      <c r="BF50" s="185" t="s">
        <v>989</v>
      </c>
      <c r="BG50" s="223" t="s">
        <v>992</v>
      </c>
      <c r="BH50" s="223" t="s">
        <v>990</v>
      </c>
      <c r="BI50" s="185" t="s">
        <v>991</v>
      </c>
      <c r="BJ50" s="193" t="s">
        <v>993</v>
      </c>
      <c r="BK50" s="201" t="s">
        <v>994</v>
      </c>
      <c r="BL50" s="74"/>
      <c r="BM50" s="8"/>
      <c r="BN50" s="8"/>
      <c r="BO50" s="8"/>
      <c r="BP50" s="8"/>
      <c r="BQ50" s="8"/>
      <c r="BR50" s="8"/>
      <c r="BS50" s="8"/>
      <c r="BT50" s="8"/>
      <c r="BU50" s="8"/>
      <c r="BV50" s="8"/>
      <c r="BW50" s="8"/>
      <c r="BX50" s="8"/>
      <c r="BY50" s="8"/>
      <c r="BZ50" s="8"/>
    </row>
    <row r="51" spans="1:78" s="2" customFormat="1" ht="180" x14ac:dyDescent="0.2">
      <c r="A51" s="54" t="s">
        <v>104</v>
      </c>
      <c r="B51" s="158" t="s">
        <v>116</v>
      </c>
      <c r="C51" s="196" t="s">
        <v>844</v>
      </c>
      <c r="D51" s="32">
        <v>14</v>
      </c>
      <c r="E51" s="196" t="s">
        <v>845</v>
      </c>
      <c r="F51" s="32" t="s">
        <v>111</v>
      </c>
      <c r="G51" s="196" t="s">
        <v>846</v>
      </c>
      <c r="H51" s="32" t="s">
        <v>116</v>
      </c>
      <c r="I51" s="32" t="s">
        <v>120</v>
      </c>
      <c r="J51" s="32" t="s">
        <v>116</v>
      </c>
      <c r="K51" s="32" t="s">
        <v>116</v>
      </c>
      <c r="L51" s="32" t="s">
        <v>120</v>
      </c>
      <c r="M51" s="32" t="s">
        <v>116</v>
      </c>
      <c r="N51" s="32" t="s">
        <v>116</v>
      </c>
      <c r="O51" s="32" t="s">
        <v>120</v>
      </c>
      <c r="P51" s="32" t="s">
        <v>116</v>
      </c>
      <c r="Q51" s="32" t="s">
        <v>116</v>
      </c>
      <c r="R51" s="196" t="s">
        <v>847</v>
      </c>
      <c r="S51" s="32" t="s">
        <v>116</v>
      </c>
      <c r="T51" s="196" t="s">
        <v>848</v>
      </c>
      <c r="U51" s="32" t="s">
        <v>120</v>
      </c>
      <c r="V51" s="32" t="s">
        <v>281</v>
      </c>
      <c r="W51" s="32" t="s">
        <v>116</v>
      </c>
      <c r="X51" s="196" t="s">
        <v>849</v>
      </c>
      <c r="Y51" s="32" t="s">
        <v>120</v>
      </c>
      <c r="Z51" s="32" t="s">
        <v>120</v>
      </c>
      <c r="AA51" s="32" t="s">
        <v>281</v>
      </c>
      <c r="AB51" s="32" t="s">
        <v>120</v>
      </c>
      <c r="AC51" s="196" t="s">
        <v>850</v>
      </c>
      <c r="AD51" s="32" t="s">
        <v>120</v>
      </c>
      <c r="AE51" s="32" t="s">
        <v>281</v>
      </c>
      <c r="AF51" s="32" t="s">
        <v>116</v>
      </c>
      <c r="AG51" s="32" t="s">
        <v>120</v>
      </c>
      <c r="AH51" s="32" t="s">
        <v>120</v>
      </c>
      <c r="AI51" s="32" t="s">
        <v>63</v>
      </c>
      <c r="AJ51" s="32" t="s">
        <v>120</v>
      </c>
      <c r="AK51" s="32" t="s">
        <v>281</v>
      </c>
      <c r="AL51" s="32" t="s">
        <v>116</v>
      </c>
      <c r="AM51" s="196" t="s">
        <v>851</v>
      </c>
      <c r="AN51" s="32" t="s">
        <v>120</v>
      </c>
      <c r="AO51" s="196" t="s">
        <v>852</v>
      </c>
      <c r="AP51" s="32" t="s">
        <v>116</v>
      </c>
      <c r="AQ51" s="196" t="s">
        <v>853</v>
      </c>
      <c r="AR51" s="32" t="s">
        <v>120</v>
      </c>
      <c r="AS51" s="32" t="s">
        <v>63</v>
      </c>
      <c r="AT51" s="32" t="s">
        <v>116</v>
      </c>
      <c r="AU51" s="196" t="s">
        <v>854</v>
      </c>
      <c r="AV51" s="32" t="s">
        <v>116</v>
      </c>
      <c r="AW51" s="196" t="s">
        <v>855</v>
      </c>
      <c r="AX51" s="32" t="s">
        <v>116</v>
      </c>
      <c r="AY51" s="196" t="s">
        <v>855</v>
      </c>
      <c r="AZ51" s="196" t="s">
        <v>855</v>
      </c>
      <c r="BA51" s="196" t="s">
        <v>856</v>
      </c>
      <c r="BB51" s="32" t="s">
        <v>120</v>
      </c>
      <c r="BC51" s="32" t="s">
        <v>120</v>
      </c>
      <c r="BD51" s="32" t="s">
        <v>120</v>
      </c>
      <c r="BE51" s="32" t="s">
        <v>120</v>
      </c>
      <c r="BF51" s="73" t="s">
        <v>1057</v>
      </c>
      <c r="BG51" s="216" t="s">
        <v>843</v>
      </c>
      <c r="BH51" s="56" t="s">
        <v>120</v>
      </c>
      <c r="BI51" s="56" t="s">
        <v>261</v>
      </c>
      <c r="BJ51" s="196"/>
      <c r="BK51" s="73" t="s">
        <v>198</v>
      </c>
      <c r="BL51" s="54"/>
      <c r="BM51" s="1"/>
      <c r="BN51" s="1"/>
      <c r="BO51" s="1"/>
      <c r="BP51" s="1"/>
      <c r="BQ51" s="1"/>
      <c r="BR51" s="1"/>
      <c r="BS51" s="1"/>
      <c r="BT51" s="1"/>
      <c r="BU51" s="1"/>
      <c r="BV51" s="1"/>
      <c r="BW51" s="1"/>
      <c r="BX51" s="1"/>
      <c r="BY51" s="1"/>
      <c r="BZ51" s="1"/>
    </row>
    <row r="52" spans="1:78" s="2" customFormat="1" ht="186" customHeight="1" x14ac:dyDescent="0.2">
      <c r="A52" s="54" t="s">
        <v>105</v>
      </c>
      <c r="B52" s="116" t="s">
        <v>116</v>
      </c>
      <c r="C52" s="193" t="s">
        <v>860</v>
      </c>
      <c r="D52" s="31">
        <v>30</v>
      </c>
      <c r="E52" s="31" t="s">
        <v>116</v>
      </c>
      <c r="F52" s="31" t="s">
        <v>110</v>
      </c>
      <c r="G52" s="193" t="s">
        <v>861</v>
      </c>
      <c r="H52" s="31" t="s">
        <v>116</v>
      </c>
      <c r="I52" s="31" t="s">
        <v>116</v>
      </c>
      <c r="J52" s="31" t="s">
        <v>120</v>
      </c>
      <c r="K52" s="31" t="s">
        <v>116</v>
      </c>
      <c r="L52" s="67" t="s">
        <v>116</v>
      </c>
      <c r="M52" s="31" t="s">
        <v>116</v>
      </c>
      <c r="N52" s="31" t="s">
        <v>116</v>
      </c>
      <c r="O52" s="31" t="s">
        <v>120</v>
      </c>
      <c r="P52" s="31" t="s">
        <v>120</v>
      </c>
      <c r="Q52" s="31" t="s">
        <v>116</v>
      </c>
      <c r="R52" s="194" t="s">
        <v>862</v>
      </c>
      <c r="S52" s="67" t="s">
        <v>116</v>
      </c>
      <c r="T52" s="194" t="s">
        <v>863</v>
      </c>
      <c r="U52" s="67" t="s">
        <v>120</v>
      </c>
      <c r="V52" s="67" t="s">
        <v>281</v>
      </c>
      <c r="W52" s="67" t="s">
        <v>116</v>
      </c>
      <c r="X52" s="194" t="s">
        <v>865</v>
      </c>
      <c r="Y52" s="67" t="s">
        <v>120</v>
      </c>
      <c r="Z52" s="67" t="s">
        <v>120</v>
      </c>
      <c r="AA52" s="67" t="s">
        <v>281</v>
      </c>
      <c r="AB52" s="67" t="s">
        <v>120</v>
      </c>
      <c r="AC52" s="67" t="s">
        <v>281</v>
      </c>
      <c r="AD52" s="67" t="s">
        <v>120</v>
      </c>
      <c r="AE52" s="67" t="s">
        <v>281</v>
      </c>
      <c r="AF52" s="67" t="s">
        <v>116</v>
      </c>
      <c r="AG52" s="67" t="s">
        <v>120</v>
      </c>
      <c r="AH52" s="67" t="s">
        <v>120</v>
      </c>
      <c r="AI52" s="67" t="s">
        <v>63</v>
      </c>
      <c r="AJ52" s="67" t="s">
        <v>120</v>
      </c>
      <c r="AK52" s="67" t="s">
        <v>281</v>
      </c>
      <c r="AL52" s="67" t="s">
        <v>116</v>
      </c>
      <c r="AM52" s="194" t="s">
        <v>864</v>
      </c>
      <c r="AN52" s="31" t="s">
        <v>120</v>
      </c>
      <c r="AO52" s="31" t="s">
        <v>116</v>
      </c>
      <c r="AP52" s="31" t="s">
        <v>120</v>
      </c>
      <c r="AQ52" s="193" t="s">
        <v>866</v>
      </c>
      <c r="AR52" s="31" t="s">
        <v>120</v>
      </c>
      <c r="AS52" s="31" t="s">
        <v>281</v>
      </c>
      <c r="AT52" s="31" t="s">
        <v>116</v>
      </c>
      <c r="AU52" s="193" t="s">
        <v>867</v>
      </c>
      <c r="AV52" s="31" t="s">
        <v>116</v>
      </c>
      <c r="AW52" s="193" t="s">
        <v>868</v>
      </c>
      <c r="AX52" s="31" t="s">
        <v>116</v>
      </c>
      <c r="AY52" s="193" t="s">
        <v>868</v>
      </c>
      <c r="AZ52" s="193" t="s">
        <v>868</v>
      </c>
      <c r="BA52" s="31" t="s">
        <v>149</v>
      </c>
      <c r="BB52" s="31" t="s">
        <v>963</v>
      </c>
      <c r="BC52" s="31" t="s">
        <v>116</v>
      </c>
      <c r="BD52" s="31" t="s">
        <v>120</v>
      </c>
      <c r="BE52" s="31" t="s">
        <v>120</v>
      </c>
      <c r="BF52" s="72" t="s">
        <v>858</v>
      </c>
      <c r="BG52" s="55">
        <v>39584</v>
      </c>
      <c r="BH52" s="55" t="s">
        <v>116</v>
      </c>
      <c r="BI52" s="175" t="s">
        <v>859</v>
      </c>
      <c r="BJ52" s="193" t="s">
        <v>857</v>
      </c>
      <c r="BK52" s="72" t="s">
        <v>161</v>
      </c>
      <c r="BL52" s="54"/>
      <c r="BM52" s="1"/>
      <c r="BN52" s="1"/>
      <c r="BO52" s="1"/>
      <c r="BP52" s="1"/>
      <c r="BQ52" s="1"/>
      <c r="BR52" s="1"/>
      <c r="BS52" s="1"/>
      <c r="BT52" s="1"/>
      <c r="BU52" s="1"/>
      <c r="BV52" s="1"/>
      <c r="BW52" s="1"/>
      <c r="BX52" s="1"/>
      <c r="BY52" s="1"/>
      <c r="BZ52" s="1"/>
    </row>
    <row r="53" spans="1:78" s="2" customFormat="1" ht="382.5" x14ac:dyDescent="0.2">
      <c r="A53" s="54" t="s">
        <v>106</v>
      </c>
      <c r="B53" s="32" t="s">
        <v>116</v>
      </c>
      <c r="C53" s="196" t="s">
        <v>871</v>
      </c>
      <c r="D53" s="59">
        <v>15</v>
      </c>
      <c r="E53" s="196" t="s">
        <v>872</v>
      </c>
      <c r="F53" s="32" t="s">
        <v>111</v>
      </c>
      <c r="G53" s="196" t="s">
        <v>873</v>
      </c>
      <c r="H53" s="32" t="s">
        <v>116</v>
      </c>
      <c r="I53" s="32" t="s">
        <v>116</v>
      </c>
      <c r="J53" s="32" t="s">
        <v>116</v>
      </c>
      <c r="K53" s="32" t="s">
        <v>116</v>
      </c>
      <c r="L53" s="32" t="s">
        <v>116</v>
      </c>
      <c r="M53" s="32" t="s">
        <v>116</v>
      </c>
      <c r="N53" s="32" t="s">
        <v>116</v>
      </c>
      <c r="O53" s="32" t="s">
        <v>120</v>
      </c>
      <c r="P53" s="32" t="s">
        <v>116</v>
      </c>
      <c r="Q53" s="32" t="s">
        <v>116</v>
      </c>
      <c r="R53" s="196" t="s">
        <v>874</v>
      </c>
      <c r="S53" s="32" t="s">
        <v>116</v>
      </c>
      <c r="T53" s="196" t="s">
        <v>875</v>
      </c>
      <c r="U53" s="32" t="s">
        <v>116</v>
      </c>
      <c r="V53" s="196" t="s">
        <v>876</v>
      </c>
      <c r="W53" s="32" t="s">
        <v>116</v>
      </c>
      <c r="X53" s="196" t="s">
        <v>877</v>
      </c>
      <c r="Y53" s="32" t="s">
        <v>116</v>
      </c>
      <c r="Z53" s="32" t="s">
        <v>120</v>
      </c>
      <c r="AA53" s="196" t="s">
        <v>878</v>
      </c>
      <c r="AB53" s="32" t="s">
        <v>116</v>
      </c>
      <c r="AC53" s="196" t="s">
        <v>879</v>
      </c>
      <c r="AD53" s="32" t="s">
        <v>116</v>
      </c>
      <c r="AE53" s="196" t="s">
        <v>880</v>
      </c>
      <c r="AF53" s="32" t="s">
        <v>120</v>
      </c>
      <c r="AG53" s="32" t="s">
        <v>116</v>
      </c>
      <c r="AH53" s="32" t="s">
        <v>116</v>
      </c>
      <c r="AI53" s="196" t="s">
        <v>881</v>
      </c>
      <c r="AJ53" s="32" t="s">
        <v>116</v>
      </c>
      <c r="AK53" s="196" t="s">
        <v>881</v>
      </c>
      <c r="AL53" s="32" t="s">
        <v>116</v>
      </c>
      <c r="AM53" s="196" t="s">
        <v>882</v>
      </c>
      <c r="AN53" s="32" t="s">
        <v>116</v>
      </c>
      <c r="AO53" s="32" t="s">
        <v>116</v>
      </c>
      <c r="AP53" s="32" t="s">
        <v>116</v>
      </c>
      <c r="AQ53" s="196" t="s">
        <v>883</v>
      </c>
      <c r="AR53" s="32" t="s">
        <v>120</v>
      </c>
      <c r="AS53" s="32" t="s">
        <v>281</v>
      </c>
      <c r="AT53" s="32" t="s">
        <v>116</v>
      </c>
      <c r="AU53" s="196" t="s">
        <v>884</v>
      </c>
      <c r="AV53" s="32" t="s">
        <v>116</v>
      </c>
      <c r="AW53" s="196" t="s">
        <v>885</v>
      </c>
      <c r="AX53" s="32" t="s">
        <v>116</v>
      </c>
      <c r="AY53" s="196" t="s">
        <v>885</v>
      </c>
      <c r="AZ53" s="196" t="s">
        <v>886</v>
      </c>
      <c r="BA53" s="196" t="s">
        <v>887</v>
      </c>
      <c r="BB53" s="32" t="s">
        <v>116</v>
      </c>
      <c r="BC53" s="32" t="s">
        <v>120</v>
      </c>
      <c r="BD53" s="32" t="s">
        <v>120</v>
      </c>
      <c r="BE53" s="32" t="s">
        <v>120</v>
      </c>
      <c r="BF53" s="73" t="s">
        <v>869</v>
      </c>
      <c r="BG53" s="56" t="s">
        <v>870</v>
      </c>
      <c r="BH53" s="56" t="s">
        <v>116</v>
      </c>
      <c r="BI53" s="168" t="s">
        <v>1058</v>
      </c>
      <c r="BJ53" s="32"/>
      <c r="BK53" s="73" t="s">
        <v>199</v>
      </c>
      <c r="BL53" s="54"/>
      <c r="BM53" s="1"/>
      <c r="BN53" s="1"/>
      <c r="BO53" s="1"/>
      <c r="BP53" s="1"/>
      <c r="BQ53" s="1"/>
      <c r="BR53" s="1"/>
      <c r="BS53" s="1"/>
      <c r="BT53" s="1"/>
      <c r="BU53" s="1"/>
      <c r="BV53" s="1"/>
      <c r="BW53" s="1"/>
      <c r="BX53" s="1"/>
      <c r="BY53" s="1"/>
      <c r="BZ53" s="1"/>
    </row>
    <row r="54" spans="1:78" s="2" customFormat="1" ht="355.5" customHeight="1" x14ac:dyDescent="0.2">
      <c r="A54" s="54" t="s">
        <v>107</v>
      </c>
      <c r="B54" s="116" t="s">
        <v>116</v>
      </c>
      <c r="C54" s="193" t="s">
        <v>984</v>
      </c>
      <c r="D54" s="57">
        <v>45</v>
      </c>
      <c r="E54" s="31" t="s">
        <v>116</v>
      </c>
      <c r="F54" s="31" t="s">
        <v>111</v>
      </c>
      <c r="G54" s="31" t="s">
        <v>63</v>
      </c>
      <c r="H54" s="31" t="s">
        <v>120</v>
      </c>
      <c r="I54" s="31" t="s">
        <v>116</v>
      </c>
      <c r="J54" s="31" t="s">
        <v>116</v>
      </c>
      <c r="K54" s="31" t="s">
        <v>120</v>
      </c>
      <c r="L54" s="67" t="s">
        <v>120</v>
      </c>
      <c r="M54" s="31" t="s">
        <v>116</v>
      </c>
      <c r="N54" s="31" t="s">
        <v>116</v>
      </c>
      <c r="O54" s="31" t="s">
        <v>116</v>
      </c>
      <c r="P54" s="31" t="s">
        <v>116</v>
      </c>
      <c r="Q54" s="31" t="s">
        <v>116</v>
      </c>
      <c r="R54" s="193" t="s">
        <v>985</v>
      </c>
      <c r="S54" s="31" t="s">
        <v>116</v>
      </c>
      <c r="T54" s="193" t="s">
        <v>986</v>
      </c>
      <c r="U54" s="31" t="s">
        <v>120</v>
      </c>
      <c r="V54" s="31" t="s">
        <v>281</v>
      </c>
      <c r="W54" s="31" t="s">
        <v>116</v>
      </c>
      <c r="X54" s="193" t="s">
        <v>890</v>
      </c>
      <c r="Y54" s="31" t="s">
        <v>116</v>
      </c>
      <c r="Z54" s="31" t="s">
        <v>120</v>
      </c>
      <c r="AA54" s="31" t="s">
        <v>281</v>
      </c>
      <c r="AB54" s="31" t="s">
        <v>116</v>
      </c>
      <c r="AC54" s="193" t="s">
        <v>987</v>
      </c>
      <c r="AD54" s="31" t="s">
        <v>120</v>
      </c>
      <c r="AE54" s="31" t="s">
        <v>281</v>
      </c>
      <c r="AF54" s="31" t="s">
        <v>116</v>
      </c>
      <c r="AG54" s="31" t="s">
        <v>120</v>
      </c>
      <c r="AH54" s="31" t="s">
        <v>120</v>
      </c>
      <c r="AI54" s="31" t="s">
        <v>281</v>
      </c>
      <c r="AJ54" s="31" t="s">
        <v>120</v>
      </c>
      <c r="AK54" s="31" t="s">
        <v>281</v>
      </c>
      <c r="AL54" s="31" t="s">
        <v>120</v>
      </c>
      <c r="AM54" s="31" t="s">
        <v>281</v>
      </c>
      <c r="AN54" s="31" t="s">
        <v>120</v>
      </c>
      <c r="AO54" s="193" t="s">
        <v>988</v>
      </c>
      <c r="AP54" s="31" t="s">
        <v>120</v>
      </c>
      <c r="AQ54" s="193" t="s">
        <v>977</v>
      </c>
      <c r="AR54" s="31" t="s">
        <v>120</v>
      </c>
      <c r="AS54" s="31" t="s">
        <v>281</v>
      </c>
      <c r="AT54" s="31" t="s">
        <v>116</v>
      </c>
      <c r="AU54" s="193" t="s">
        <v>978</v>
      </c>
      <c r="AV54" s="31" t="s">
        <v>116</v>
      </c>
      <c r="AW54" s="193" t="s">
        <v>979</v>
      </c>
      <c r="AX54" s="31" t="s">
        <v>116</v>
      </c>
      <c r="AY54" s="193" t="s">
        <v>980</v>
      </c>
      <c r="AZ54" s="193" t="s">
        <v>981</v>
      </c>
      <c r="BA54" s="193" t="s">
        <v>983</v>
      </c>
      <c r="BB54" s="31" t="s">
        <v>116</v>
      </c>
      <c r="BC54" s="31" t="s">
        <v>116</v>
      </c>
      <c r="BD54" s="31" t="s">
        <v>116</v>
      </c>
      <c r="BE54" s="31" t="s">
        <v>120</v>
      </c>
      <c r="BF54" s="72" t="s">
        <v>888</v>
      </c>
      <c r="BG54" s="58">
        <v>41275</v>
      </c>
      <c r="BH54" s="58" t="s">
        <v>116</v>
      </c>
      <c r="BI54" s="55" t="s">
        <v>982</v>
      </c>
      <c r="BJ54" s="220"/>
      <c r="BK54" s="172" t="s">
        <v>9</v>
      </c>
      <c r="BL54" s="192" t="s">
        <v>889</v>
      </c>
      <c r="BM54" s="1"/>
      <c r="BN54" s="1"/>
      <c r="BO54" s="1"/>
      <c r="BP54" s="1"/>
      <c r="BQ54" s="1"/>
      <c r="BR54" s="1"/>
      <c r="BS54" s="1"/>
      <c r="BT54" s="1"/>
      <c r="BU54" s="1"/>
      <c r="BV54" s="1"/>
      <c r="BW54" s="1"/>
      <c r="BX54" s="1"/>
      <c r="BY54" s="1"/>
      <c r="BZ54" s="1"/>
    </row>
    <row r="55" spans="1:78" s="2" customFormat="1" ht="101.25" x14ac:dyDescent="0.2">
      <c r="A55" s="54" t="s">
        <v>176</v>
      </c>
      <c r="B55" s="158" t="s">
        <v>116</v>
      </c>
      <c r="C55" s="196" t="s">
        <v>893</v>
      </c>
      <c r="D55" s="59">
        <v>15</v>
      </c>
      <c r="E55" s="32" t="s">
        <v>120</v>
      </c>
      <c r="F55" s="32" t="s">
        <v>110</v>
      </c>
      <c r="G55" s="196" t="s">
        <v>894</v>
      </c>
      <c r="H55" s="32" t="s">
        <v>116</v>
      </c>
      <c r="I55" s="32" t="s">
        <v>120</v>
      </c>
      <c r="J55" s="32" t="s">
        <v>120</v>
      </c>
      <c r="K55" s="32" t="s">
        <v>116</v>
      </c>
      <c r="L55" s="32" t="s">
        <v>120</v>
      </c>
      <c r="M55" s="32" t="s">
        <v>116</v>
      </c>
      <c r="N55" s="32" t="s">
        <v>116</v>
      </c>
      <c r="O55" s="32" t="s">
        <v>120</v>
      </c>
      <c r="P55" s="32" t="s">
        <v>116</v>
      </c>
      <c r="Q55" s="32" t="s">
        <v>116</v>
      </c>
      <c r="R55" s="196" t="s">
        <v>895</v>
      </c>
      <c r="S55" s="32" t="s">
        <v>116</v>
      </c>
      <c r="T55" s="196" t="s">
        <v>896</v>
      </c>
      <c r="U55" s="32" t="s">
        <v>120</v>
      </c>
      <c r="V55" s="32" t="s">
        <v>63</v>
      </c>
      <c r="W55" s="32" t="s">
        <v>120</v>
      </c>
      <c r="X55" s="32" t="s">
        <v>37</v>
      </c>
      <c r="Y55" s="32" t="s">
        <v>120</v>
      </c>
      <c r="Z55" s="32" t="s">
        <v>120</v>
      </c>
      <c r="AA55" s="32" t="s">
        <v>37</v>
      </c>
      <c r="AB55" s="32" t="s">
        <v>116</v>
      </c>
      <c r="AC55" s="196" t="s">
        <v>897</v>
      </c>
      <c r="AD55" s="32" t="s">
        <v>120</v>
      </c>
      <c r="AE55" s="32" t="s">
        <v>63</v>
      </c>
      <c r="AF55" s="32" t="s">
        <v>116</v>
      </c>
      <c r="AG55" s="32" t="s">
        <v>120</v>
      </c>
      <c r="AH55" s="32" t="s">
        <v>120</v>
      </c>
      <c r="AI55" s="32" t="s">
        <v>37</v>
      </c>
      <c r="AJ55" s="32" t="s">
        <v>120</v>
      </c>
      <c r="AK55" s="32" t="s">
        <v>37</v>
      </c>
      <c r="AL55" s="32" t="s">
        <v>120</v>
      </c>
      <c r="AM55" s="32" t="s">
        <v>37</v>
      </c>
      <c r="AN55" s="32" t="s">
        <v>120</v>
      </c>
      <c r="AO55" s="32" t="s">
        <v>116</v>
      </c>
      <c r="AP55" s="32" t="s">
        <v>120</v>
      </c>
      <c r="AQ55" s="32" t="s">
        <v>37</v>
      </c>
      <c r="AR55" s="32" t="s">
        <v>120</v>
      </c>
      <c r="AS55" s="32" t="s">
        <v>37</v>
      </c>
      <c r="AT55" s="32" t="s">
        <v>120</v>
      </c>
      <c r="AU55" s="32" t="s">
        <v>37</v>
      </c>
      <c r="AV55" s="32" t="s">
        <v>116</v>
      </c>
      <c r="AW55" s="196" t="s">
        <v>900</v>
      </c>
      <c r="AX55" s="32" t="s">
        <v>116</v>
      </c>
      <c r="AY55" s="196" t="s">
        <v>899</v>
      </c>
      <c r="AZ55" s="196" t="s">
        <v>899</v>
      </c>
      <c r="BA55" s="196" t="s">
        <v>898</v>
      </c>
      <c r="BB55" s="32" t="s">
        <v>120</v>
      </c>
      <c r="BC55" s="32" t="s">
        <v>120</v>
      </c>
      <c r="BD55" s="32" t="s">
        <v>120</v>
      </c>
      <c r="BE55" s="32" t="s">
        <v>120</v>
      </c>
      <c r="BF55" s="73" t="s">
        <v>891</v>
      </c>
      <c r="BG55" s="56">
        <v>36669</v>
      </c>
      <c r="BH55" s="56" t="s">
        <v>120</v>
      </c>
      <c r="BI55" s="56" t="s">
        <v>261</v>
      </c>
      <c r="BJ55" s="196" t="s">
        <v>892</v>
      </c>
      <c r="BK55" s="73" t="s">
        <v>158</v>
      </c>
      <c r="BL55" s="54"/>
      <c r="BM55" s="1"/>
      <c r="BN55" s="1"/>
      <c r="BO55" s="1"/>
      <c r="BP55" s="1"/>
      <c r="BQ55" s="1"/>
      <c r="BR55" s="1"/>
      <c r="BS55" s="1"/>
      <c r="BT55" s="1"/>
      <c r="BU55" s="1"/>
      <c r="BV55" s="1"/>
      <c r="BW55" s="1"/>
      <c r="BX55" s="1"/>
      <c r="BY55" s="1"/>
      <c r="BZ55" s="1"/>
    </row>
    <row r="56" spans="1:78" s="2" customFormat="1" ht="168.75" x14ac:dyDescent="0.2">
      <c r="A56" s="54" t="s">
        <v>131</v>
      </c>
      <c r="B56" s="116" t="s">
        <v>116</v>
      </c>
      <c r="C56" s="193" t="s">
        <v>902</v>
      </c>
      <c r="D56" s="57">
        <v>10</v>
      </c>
      <c r="E56" s="31" t="s">
        <v>120</v>
      </c>
      <c r="F56" s="31" t="s">
        <v>111</v>
      </c>
      <c r="G56" s="193" t="s">
        <v>904</v>
      </c>
      <c r="H56" s="31" t="s">
        <v>120</v>
      </c>
      <c r="I56" s="31" t="s">
        <v>116</v>
      </c>
      <c r="J56" s="31" t="s">
        <v>120</v>
      </c>
      <c r="K56" s="31" t="s">
        <v>120</v>
      </c>
      <c r="L56" s="67" t="s">
        <v>120</v>
      </c>
      <c r="M56" s="31" t="s">
        <v>116</v>
      </c>
      <c r="N56" s="193" t="s">
        <v>905</v>
      </c>
      <c r="O56" s="31" t="s">
        <v>116</v>
      </c>
      <c r="P56" s="31" t="s">
        <v>116</v>
      </c>
      <c r="Q56" s="31" t="s">
        <v>116</v>
      </c>
      <c r="R56" s="193" t="s">
        <v>906</v>
      </c>
      <c r="S56" s="31" t="s">
        <v>116</v>
      </c>
      <c r="T56" s="193" t="s">
        <v>907</v>
      </c>
      <c r="U56" s="31" t="s">
        <v>120</v>
      </c>
      <c r="V56" s="31" t="s">
        <v>281</v>
      </c>
      <c r="W56" s="31" t="s">
        <v>120</v>
      </c>
      <c r="X56" s="31" t="s">
        <v>281</v>
      </c>
      <c r="Y56" s="31" t="s">
        <v>120</v>
      </c>
      <c r="Z56" s="31" t="s">
        <v>120</v>
      </c>
      <c r="AA56" s="31" t="s">
        <v>281</v>
      </c>
      <c r="AB56" s="31" t="s">
        <v>116</v>
      </c>
      <c r="AC56" s="193" t="s">
        <v>907</v>
      </c>
      <c r="AD56" s="31" t="s">
        <v>120</v>
      </c>
      <c r="AE56" s="31" t="s">
        <v>281</v>
      </c>
      <c r="AF56" s="31" t="s">
        <v>116</v>
      </c>
      <c r="AG56" s="31" t="s">
        <v>120</v>
      </c>
      <c r="AH56" s="31" t="s">
        <v>116</v>
      </c>
      <c r="AI56" s="193" t="s">
        <v>908</v>
      </c>
      <c r="AJ56" s="31" t="s">
        <v>116</v>
      </c>
      <c r="AK56" s="193" t="s">
        <v>909</v>
      </c>
      <c r="AL56" s="31" t="s">
        <v>120</v>
      </c>
      <c r="AM56" s="31" t="s">
        <v>281</v>
      </c>
      <c r="AN56" s="31" t="s">
        <v>120</v>
      </c>
      <c r="AO56" s="31" t="s">
        <v>116</v>
      </c>
      <c r="AP56" s="31" t="s">
        <v>116</v>
      </c>
      <c r="AQ56" s="193" t="s">
        <v>910</v>
      </c>
      <c r="AR56" s="31" t="s">
        <v>120</v>
      </c>
      <c r="AS56" s="31" t="s">
        <v>281</v>
      </c>
      <c r="AT56" s="31" t="s">
        <v>120</v>
      </c>
      <c r="AU56" s="31" t="s">
        <v>281</v>
      </c>
      <c r="AV56" s="31" t="s">
        <v>116</v>
      </c>
      <c r="AW56" s="193" t="s">
        <v>911</v>
      </c>
      <c r="AX56" s="31" t="s">
        <v>120</v>
      </c>
      <c r="AY56" s="31" t="s">
        <v>281</v>
      </c>
      <c r="AZ56" s="31" t="s">
        <v>120</v>
      </c>
      <c r="BA56" s="31" t="s">
        <v>63</v>
      </c>
      <c r="BB56" s="31" t="s">
        <v>120</v>
      </c>
      <c r="BC56" s="31" t="s">
        <v>120</v>
      </c>
      <c r="BD56" s="31" t="s">
        <v>120</v>
      </c>
      <c r="BE56" s="31" t="s">
        <v>120</v>
      </c>
      <c r="BF56" s="72" t="s">
        <v>901</v>
      </c>
      <c r="BG56" s="58">
        <v>38812</v>
      </c>
      <c r="BH56" s="58" t="s">
        <v>120</v>
      </c>
      <c r="BI56" s="58" t="s">
        <v>261</v>
      </c>
      <c r="BJ56" s="193" t="s">
        <v>903</v>
      </c>
      <c r="BK56" s="189" t="s">
        <v>955</v>
      </c>
      <c r="BL56" s="54"/>
      <c r="BM56" s="1"/>
      <c r="BN56" s="1"/>
      <c r="BO56" s="1"/>
      <c r="BP56" s="1"/>
      <c r="BQ56" s="1"/>
      <c r="BR56" s="1"/>
      <c r="BS56" s="1"/>
      <c r="BT56" s="1"/>
      <c r="BU56" s="1"/>
      <c r="BV56" s="1"/>
      <c r="BW56" s="1"/>
      <c r="BX56" s="1"/>
      <c r="BY56" s="1"/>
      <c r="BZ56" s="1"/>
    </row>
    <row r="57" spans="1:78" s="2" customFormat="1" ht="247.5" customHeight="1" x14ac:dyDescent="0.2">
      <c r="A57" s="54" t="s">
        <v>108</v>
      </c>
      <c r="B57" s="32" t="s">
        <v>116</v>
      </c>
      <c r="C57" s="196" t="s">
        <v>913</v>
      </c>
      <c r="D57" s="32">
        <v>10</v>
      </c>
      <c r="E57" s="32" t="s">
        <v>120</v>
      </c>
      <c r="F57" s="32" t="s">
        <v>110</v>
      </c>
      <c r="G57" s="196" t="s">
        <v>914</v>
      </c>
      <c r="H57" s="32" t="s">
        <v>120</v>
      </c>
      <c r="I57" s="32" t="s">
        <v>120</v>
      </c>
      <c r="J57" s="32" t="s">
        <v>120</v>
      </c>
      <c r="K57" s="32" t="s">
        <v>116</v>
      </c>
      <c r="L57" s="32" t="s">
        <v>120</v>
      </c>
      <c r="M57" s="32" t="s">
        <v>116</v>
      </c>
      <c r="N57" s="32" t="s">
        <v>116</v>
      </c>
      <c r="O57" s="32" t="s">
        <v>120</v>
      </c>
      <c r="P57" s="32" t="s">
        <v>120</v>
      </c>
      <c r="Q57" s="32" t="s">
        <v>120</v>
      </c>
      <c r="R57" s="32" t="s">
        <v>63</v>
      </c>
      <c r="S57" s="32" t="s">
        <v>116</v>
      </c>
      <c r="T57" s="196" t="s">
        <v>915</v>
      </c>
      <c r="U57" s="32" t="s">
        <v>120</v>
      </c>
      <c r="V57" s="32" t="s">
        <v>281</v>
      </c>
      <c r="W57" s="32" t="s">
        <v>116</v>
      </c>
      <c r="X57" s="196" t="s">
        <v>916</v>
      </c>
      <c r="Y57" s="32" t="s">
        <v>116</v>
      </c>
      <c r="Z57" s="32" t="s">
        <v>116</v>
      </c>
      <c r="AA57" s="196" t="s">
        <v>917</v>
      </c>
      <c r="AB57" s="32" t="s">
        <v>120</v>
      </c>
      <c r="AC57" s="32" t="s">
        <v>281</v>
      </c>
      <c r="AD57" s="32" t="s">
        <v>120</v>
      </c>
      <c r="AE57" s="32" t="s">
        <v>281</v>
      </c>
      <c r="AF57" s="32" t="s">
        <v>116</v>
      </c>
      <c r="AG57" s="32" t="s">
        <v>120</v>
      </c>
      <c r="AH57" s="32" t="s">
        <v>120</v>
      </c>
      <c r="AI57" s="32" t="s">
        <v>281</v>
      </c>
      <c r="AJ57" s="32" t="s">
        <v>120</v>
      </c>
      <c r="AK57" s="32" t="s">
        <v>281</v>
      </c>
      <c r="AL57" s="32" t="s">
        <v>116</v>
      </c>
      <c r="AM57" s="196" t="s">
        <v>918</v>
      </c>
      <c r="AN57" s="32" t="s">
        <v>116</v>
      </c>
      <c r="AO57" s="32" t="s">
        <v>116</v>
      </c>
      <c r="AP57" s="32" t="s">
        <v>116</v>
      </c>
      <c r="AQ57" s="196" t="s">
        <v>936</v>
      </c>
      <c r="AR57" s="32" t="s">
        <v>120</v>
      </c>
      <c r="AS57" s="32" t="s">
        <v>281</v>
      </c>
      <c r="AT57" s="32" t="s">
        <v>120</v>
      </c>
      <c r="AU57" s="32" t="s">
        <v>281</v>
      </c>
      <c r="AV57" s="32" t="s">
        <v>116</v>
      </c>
      <c r="AW57" s="196" t="s">
        <v>919</v>
      </c>
      <c r="AX57" s="32" t="s">
        <v>116</v>
      </c>
      <c r="AY57" s="196" t="s">
        <v>919</v>
      </c>
      <c r="AZ57" s="212" t="s">
        <v>920</v>
      </c>
      <c r="BA57" s="196" t="s">
        <v>921</v>
      </c>
      <c r="BB57" s="32" t="s">
        <v>120</v>
      </c>
      <c r="BC57" s="32" t="s">
        <v>120</v>
      </c>
      <c r="BD57" s="32" t="s">
        <v>120</v>
      </c>
      <c r="BE57" s="32" t="s">
        <v>120</v>
      </c>
      <c r="BF57" s="73" t="s">
        <v>912</v>
      </c>
      <c r="BG57" s="56">
        <v>39934</v>
      </c>
      <c r="BH57" s="56" t="s">
        <v>120</v>
      </c>
      <c r="BI57" s="56" t="s">
        <v>261</v>
      </c>
      <c r="BJ57" s="32"/>
      <c r="BK57" s="73" t="s">
        <v>170</v>
      </c>
      <c r="BL57" s="54"/>
      <c r="BM57" s="1"/>
      <c r="BN57" s="1"/>
      <c r="BO57" s="1"/>
      <c r="BP57" s="1"/>
      <c r="BQ57" s="1"/>
      <c r="BR57" s="1"/>
      <c r="BS57" s="1"/>
      <c r="BT57" s="1"/>
      <c r="BU57" s="1"/>
      <c r="BV57" s="1"/>
      <c r="BW57" s="1"/>
      <c r="BX57" s="1"/>
      <c r="BY57" s="1"/>
      <c r="BZ57" s="1"/>
    </row>
    <row r="58" spans="1:78" s="2" customFormat="1" ht="214.5" customHeight="1" x14ac:dyDescent="0.2">
      <c r="A58" s="54" t="s">
        <v>109</v>
      </c>
      <c r="B58" s="116" t="s">
        <v>116</v>
      </c>
      <c r="C58" s="193" t="s">
        <v>922</v>
      </c>
      <c r="D58" s="57">
        <v>14</v>
      </c>
      <c r="E58" s="31" t="s">
        <v>120</v>
      </c>
      <c r="F58" s="31" t="s">
        <v>111</v>
      </c>
      <c r="G58" s="193" t="s">
        <v>923</v>
      </c>
      <c r="H58" s="31" t="s">
        <v>116</v>
      </c>
      <c r="I58" s="31" t="s">
        <v>120</v>
      </c>
      <c r="J58" s="31" t="s">
        <v>120</v>
      </c>
      <c r="K58" s="31" t="s">
        <v>116</v>
      </c>
      <c r="L58" s="67" t="s">
        <v>120</v>
      </c>
      <c r="M58" s="31" t="s">
        <v>116</v>
      </c>
      <c r="N58" s="31" t="s">
        <v>116</v>
      </c>
      <c r="O58" s="31" t="s">
        <v>116</v>
      </c>
      <c r="P58" s="31" t="s">
        <v>120</v>
      </c>
      <c r="Q58" s="31" t="s">
        <v>116</v>
      </c>
      <c r="R58" s="193" t="s">
        <v>924</v>
      </c>
      <c r="S58" s="31" t="s">
        <v>116</v>
      </c>
      <c r="T58" s="193" t="s">
        <v>928</v>
      </c>
      <c r="U58" s="31" t="s">
        <v>120</v>
      </c>
      <c r="V58" s="31" t="s">
        <v>281</v>
      </c>
      <c r="W58" s="31" t="s">
        <v>116</v>
      </c>
      <c r="X58" s="193" t="s">
        <v>927</v>
      </c>
      <c r="Y58" s="31" t="s">
        <v>120</v>
      </c>
      <c r="Z58" s="31" t="s">
        <v>120</v>
      </c>
      <c r="AA58" s="31" t="s">
        <v>281</v>
      </c>
      <c r="AB58" s="31" t="s">
        <v>116</v>
      </c>
      <c r="AC58" s="193" t="s">
        <v>926</v>
      </c>
      <c r="AD58" s="31" t="s">
        <v>120</v>
      </c>
      <c r="AE58" s="31" t="s">
        <v>281</v>
      </c>
      <c r="AF58" s="31" t="s">
        <v>116</v>
      </c>
      <c r="AG58" s="31" t="s">
        <v>120</v>
      </c>
      <c r="AH58" s="31" t="s">
        <v>116</v>
      </c>
      <c r="AI58" s="193" t="s">
        <v>925</v>
      </c>
      <c r="AJ58" s="31" t="s">
        <v>120</v>
      </c>
      <c r="AK58" s="31" t="s">
        <v>281</v>
      </c>
      <c r="AL58" s="31" t="s">
        <v>120</v>
      </c>
      <c r="AM58" s="31" t="s">
        <v>281</v>
      </c>
      <c r="AN58" s="31" t="s">
        <v>116</v>
      </c>
      <c r="AO58" s="31" t="s">
        <v>116</v>
      </c>
      <c r="AP58" s="31" t="s">
        <v>116</v>
      </c>
      <c r="AQ58" s="193" t="s">
        <v>929</v>
      </c>
      <c r="AR58" s="31" t="s">
        <v>120</v>
      </c>
      <c r="AS58" s="31" t="s">
        <v>281</v>
      </c>
      <c r="AT58" s="31" t="s">
        <v>120</v>
      </c>
      <c r="AU58" s="31" t="s">
        <v>281</v>
      </c>
      <c r="AV58" s="31" t="s">
        <v>116</v>
      </c>
      <c r="AW58" s="193" t="s">
        <v>930</v>
      </c>
      <c r="AX58" s="31" t="s">
        <v>116</v>
      </c>
      <c r="AY58" s="193" t="s">
        <v>931</v>
      </c>
      <c r="AZ58" s="31" t="s">
        <v>63</v>
      </c>
      <c r="BA58" s="193" t="s">
        <v>932</v>
      </c>
      <c r="BB58" s="31" t="s">
        <v>120</v>
      </c>
      <c r="BC58" s="31" t="s">
        <v>120</v>
      </c>
      <c r="BD58" s="31" t="s">
        <v>120</v>
      </c>
      <c r="BE58" s="31" t="s">
        <v>120</v>
      </c>
      <c r="BF58" s="72" t="s">
        <v>1059</v>
      </c>
      <c r="BG58" s="58">
        <v>40360</v>
      </c>
      <c r="BH58" s="58" t="s">
        <v>120</v>
      </c>
      <c r="BI58" s="58" t="s">
        <v>261</v>
      </c>
      <c r="BJ58" s="57"/>
      <c r="BK58" s="72" t="s">
        <v>171</v>
      </c>
      <c r="BL58" s="54"/>
      <c r="BM58" s="1"/>
      <c r="BN58" s="1"/>
      <c r="BO58" s="1"/>
      <c r="BP58" s="1"/>
      <c r="BQ58" s="1"/>
      <c r="BR58" s="1"/>
      <c r="BS58" s="1"/>
      <c r="BT58" s="1"/>
      <c r="BU58" s="1"/>
      <c r="BV58" s="1"/>
      <c r="BW58" s="1"/>
      <c r="BX58" s="1"/>
      <c r="BY58" s="1"/>
      <c r="BZ58" s="1"/>
    </row>
    <row r="59" spans="1:78" s="4" customFormat="1" x14ac:dyDescent="0.2">
      <c r="A59" s="62" t="s">
        <v>179</v>
      </c>
      <c r="B59" s="117"/>
      <c r="C59" s="63"/>
      <c r="D59" s="63"/>
      <c r="E59" s="63">
        <f>COUNTIF(E6:E58,"Yes")</f>
        <v>17</v>
      </c>
      <c r="F59" s="63">
        <f>COUNTIF(F6:F58,"&gt;17.9""")</f>
        <v>52</v>
      </c>
      <c r="G59" s="63"/>
      <c r="H59" s="63"/>
      <c r="I59" s="63"/>
      <c r="J59" s="63"/>
      <c r="K59" s="63"/>
      <c r="L59" s="63">
        <f>COUNTIF(L6:L58,"Yes")</f>
        <v>11</v>
      </c>
      <c r="M59" s="63">
        <f>COUNTIF(M6:M58,"Yes")</f>
        <v>46</v>
      </c>
      <c r="N59" s="63"/>
      <c r="O59" s="63"/>
      <c r="P59" s="63"/>
      <c r="Q59" s="63">
        <f>COUNTIF(Q6:Q58,"Yes")</f>
        <v>50</v>
      </c>
      <c r="R59" s="63"/>
      <c r="S59" s="63"/>
      <c r="T59" s="63"/>
      <c r="U59" s="63"/>
      <c r="V59" s="63"/>
      <c r="W59" s="63"/>
      <c r="X59" s="63"/>
      <c r="Y59" s="63"/>
      <c r="Z59" s="63"/>
      <c r="AA59" s="63"/>
      <c r="AB59" s="63"/>
      <c r="AC59" s="63"/>
      <c r="AD59" s="63"/>
      <c r="AE59" s="63"/>
      <c r="AF59" s="63"/>
      <c r="AG59" s="63"/>
      <c r="AH59" s="63"/>
      <c r="AI59" s="63"/>
      <c r="AJ59" s="63"/>
      <c r="AK59" s="63"/>
      <c r="AL59" s="63"/>
      <c r="AM59" s="63"/>
      <c r="AN59" s="63">
        <f>COUNTIF(AN6:AN58,"Yes")</f>
        <v>21</v>
      </c>
      <c r="AO59" s="63">
        <f>COUNTIF(AO6:AO58,"Yes")</f>
        <v>42</v>
      </c>
      <c r="AP59" s="63"/>
      <c r="AQ59" s="63"/>
      <c r="AR59" s="63"/>
      <c r="AS59" s="63"/>
      <c r="AT59" s="63"/>
      <c r="AU59" s="63"/>
      <c r="AV59" s="63">
        <f>COUNTIF(AV6:AV58,"Yes")</f>
        <v>47</v>
      </c>
      <c r="AW59" s="63"/>
      <c r="AX59" s="63">
        <f>COUNTIF(AX6:AX58,"Yes")</f>
        <v>43</v>
      </c>
      <c r="AY59" s="63"/>
      <c r="AZ59" s="63"/>
      <c r="BA59" s="63">
        <f>51-(COUNTIF(BA6:BA58,"None"))</f>
        <v>47</v>
      </c>
      <c r="BB59" s="63"/>
      <c r="BC59" s="63">
        <f>COUNTIF(BC6:BC58,"Yes")</f>
        <v>10</v>
      </c>
      <c r="BD59" s="63"/>
      <c r="BE59" s="63"/>
      <c r="BF59" s="21"/>
      <c r="BG59" s="22"/>
      <c r="BH59" s="22"/>
      <c r="BI59" s="22"/>
      <c r="BJ59" s="21"/>
      <c r="BK59" s="84"/>
      <c r="BL59" s="62"/>
    </row>
    <row r="60" spans="1:78" s="4" customFormat="1" x14ac:dyDescent="0.2">
      <c r="A60" s="62" t="s">
        <v>180</v>
      </c>
      <c r="B60" s="117"/>
      <c r="C60" s="64"/>
      <c r="D60" s="64"/>
      <c r="E60" s="64">
        <f>COUNTIF(E6:E58,"No")</f>
        <v>20</v>
      </c>
      <c r="F60" s="64">
        <f>COUNTIF(F7:F59,"&lt;17.9""")</f>
        <v>1</v>
      </c>
      <c r="G60" s="64"/>
      <c r="H60" s="64"/>
      <c r="I60" s="64"/>
      <c r="J60" s="64"/>
      <c r="K60" s="64"/>
      <c r="L60" s="152">
        <f>COUNTIF(L6:L58,"No")</f>
        <v>40</v>
      </c>
      <c r="M60" s="64">
        <f>COUNTIF(M6:M58,"No")</f>
        <v>4</v>
      </c>
      <c r="N60" s="64"/>
      <c r="O60" s="64"/>
      <c r="P60" s="64"/>
      <c r="Q60" s="64">
        <f>COUNTIF(Q6:Q58,"No")</f>
        <v>2</v>
      </c>
      <c r="R60" s="64"/>
      <c r="S60" s="64"/>
      <c r="T60" s="64"/>
      <c r="U60" s="64"/>
      <c r="V60" s="64"/>
      <c r="W60" s="64"/>
      <c r="X60" s="64"/>
      <c r="Y60" s="64"/>
      <c r="Z60" s="64"/>
      <c r="AA60" s="64"/>
      <c r="AB60" s="64"/>
      <c r="AC60" s="64"/>
      <c r="AD60" s="64"/>
      <c r="AE60" s="64"/>
      <c r="AF60" s="64"/>
      <c r="AG60" s="64"/>
      <c r="AH60" s="64"/>
      <c r="AI60" s="64"/>
      <c r="AJ60" s="64"/>
      <c r="AK60" s="64"/>
      <c r="AL60" s="64"/>
      <c r="AM60" s="64"/>
      <c r="AN60" s="64">
        <f>COUNTIF(AN6:AN58,"No")</f>
        <v>29</v>
      </c>
      <c r="AO60" s="64">
        <f>COUNTIF(AO6:AO58,"No")</f>
        <v>5</v>
      </c>
      <c r="AP60" s="64"/>
      <c r="AQ60" s="64"/>
      <c r="AR60" s="64"/>
      <c r="AS60" s="64"/>
      <c r="AT60" s="64"/>
      <c r="AU60" s="64"/>
      <c r="AV60" s="64">
        <f>COUNTIF(AV6:AV58,"No")</f>
        <v>5</v>
      </c>
      <c r="AW60" s="64"/>
      <c r="AX60" s="64">
        <f>COUNTIF(AX6:AX58,"No")</f>
        <v>9</v>
      </c>
      <c r="AY60" s="64"/>
      <c r="AZ60" s="64"/>
      <c r="BA60" s="64">
        <f>COUNTIF(BA6:BA58,"None")</f>
        <v>4</v>
      </c>
      <c r="BB60" s="64"/>
      <c r="BC60" s="64">
        <f>COUNTIF(BC6:BC58,"No")</f>
        <v>37</v>
      </c>
      <c r="BD60" s="64"/>
      <c r="BE60" s="64"/>
      <c r="BF60" s="21"/>
      <c r="BG60" s="22"/>
      <c r="BH60" s="22"/>
      <c r="BI60" s="22"/>
      <c r="BJ60" s="21"/>
      <c r="BK60" s="84"/>
      <c r="BL60" s="62"/>
    </row>
    <row r="61" spans="1:78" s="4" customFormat="1" x14ac:dyDescent="0.2">
      <c r="A61" s="8"/>
      <c r="B61" s="8"/>
      <c r="F61" s="226" t="s">
        <v>181</v>
      </c>
      <c r="L61" s="8"/>
      <c r="BG61" s="5"/>
      <c r="BH61" s="5"/>
      <c r="BI61" s="5"/>
      <c r="BK61" s="85"/>
      <c r="BL61" s="8"/>
    </row>
    <row r="62" spans="1:78" s="4" customFormat="1" x14ac:dyDescent="0.2">
      <c r="A62" s="8"/>
      <c r="B62" s="8"/>
      <c r="F62" s="227"/>
      <c r="L62" s="8"/>
      <c r="BG62" s="5"/>
      <c r="BH62" s="5"/>
      <c r="BI62" s="5"/>
      <c r="BK62" s="85"/>
      <c r="BL62" s="8"/>
    </row>
    <row r="63" spans="1:78" s="4" customFormat="1" x14ac:dyDescent="0.2">
      <c r="A63" s="8"/>
      <c r="B63" s="8"/>
      <c r="F63" s="228"/>
      <c r="L63" s="8"/>
      <c r="AY63" s="164"/>
      <c r="BG63" s="5"/>
      <c r="BH63" s="5"/>
      <c r="BI63" s="5"/>
      <c r="BK63" s="85"/>
      <c r="BL63" s="8"/>
    </row>
    <row r="64" spans="1:78" s="4" customFormat="1" x14ac:dyDescent="0.2">
      <c r="A64" s="8"/>
      <c r="B64" s="8"/>
      <c r="F64" s="65">
        <f>COUNTIF(F6:F58,"0""")</f>
        <v>0</v>
      </c>
      <c r="L64" s="8"/>
      <c r="BG64" s="5"/>
      <c r="BH64" s="5"/>
      <c r="BI64" s="5"/>
      <c r="BK64" s="85"/>
      <c r="BL64" s="8"/>
    </row>
    <row r="65" spans="1:64" s="4" customFormat="1" x14ac:dyDescent="0.2">
      <c r="A65" s="8"/>
      <c r="B65" s="8"/>
      <c r="F65" s="65">
        <f>COUNTIF(F6:F58,"12""")</f>
        <v>0</v>
      </c>
      <c r="L65" s="8"/>
      <c r="AY65" s="164"/>
      <c r="BG65" s="5"/>
      <c r="BH65" s="5"/>
      <c r="BI65" s="5"/>
      <c r="BK65" s="85"/>
      <c r="BL65" s="8"/>
    </row>
    <row r="66" spans="1:64" s="4" customFormat="1" x14ac:dyDescent="0.2">
      <c r="A66" s="8"/>
      <c r="B66" s="8"/>
      <c r="F66" s="65">
        <f>COUNTIF(F6:F58,"18""")</f>
        <v>25</v>
      </c>
      <c r="L66" s="8"/>
      <c r="BG66" s="5"/>
      <c r="BH66" s="5"/>
      <c r="BI66" s="5"/>
      <c r="BK66" s="85"/>
      <c r="BL66" s="8"/>
    </row>
    <row r="67" spans="1:64" s="4" customFormat="1" x14ac:dyDescent="0.2">
      <c r="A67" s="8"/>
      <c r="B67" s="8"/>
      <c r="F67" s="65">
        <f>COUNTIF(F6:F58,"24""")</f>
        <v>21</v>
      </c>
      <c r="L67" s="8"/>
      <c r="BG67" s="5"/>
      <c r="BH67" s="5"/>
      <c r="BI67" s="5"/>
      <c r="BK67" s="85"/>
      <c r="BL67" s="8"/>
    </row>
    <row r="68" spans="1:64" s="4" customFormat="1" x14ac:dyDescent="0.2">
      <c r="A68" s="8"/>
      <c r="B68" s="8"/>
      <c r="F68" s="65">
        <f>COUNTIF(F6:F58,"30""")</f>
        <v>2</v>
      </c>
      <c r="L68" s="8"/>
      <c r="BG68" s="5"/>
      <c r="BH68" s="5"/>
      <c r="BI68" s="5"/>
      <c r="BK68" s="85"/>
      <c r="BL68" s="8"/>
    </row>
    <row r="69" spans="1:64" x14ac:dyDescent="0.2">
      <c r="L69" s="8"/>
    </row>
    <row r="70" spans="1:64" x14ac:dyDescent="0.2">
      <c r="L70" s="8"/>
    </row>
    <row r="71" spans="1:64" x14ac:dyDescent="0.2">
      <c r="L71" s="8"/>
    </row>
    <row r="72" spans="1:64" x14ac:dyDescent="0.2">
      <c r="L72" s="8"/>
    </row>
    <row r="73" spans="1:64" x14ac:dyDescent="0.2">
      <c r="L73" s="8"/>
    </row>
    <row r="74" spans="1:64" x14ac:dyDescent="0.2">
      <c r="L74" s="8"/>
    </row>
    <row r="75" spans="1:64" x14ac:dyDescent="0.2">
      <c r="L75" s="8"/>
    </row>
    <row r="76" spans="1:64" x14ac:dyDescent="0.2">
      <c r="L76" s="8"/>
    </row>
    <row r="77" spans="1:64" x14ac:dyDescent="0.2">
      <c r="L77" s="8"/>
    </row>
    <row r="78" spans="1:64" x14ac:dyDescent="0.2">
      <c r="L78" s="8"/>
    </row>
    <row r="79" spans="1:64" x14ac:dyDescent="0.2">
      <c r="L79" s="8"/>
    </row>
    <row r="80" spans="1:64" x14ac:dyDescent="0.2">
      <c r="L80" s="8"/>
    </row>
    <row r="81" spans="12:12" x14ac:dyDescent="0.2">
      <c r="L81" s="8"/>
    </row>
    <row r="82" spans="12:12" x14ac:dyDescent="0.2">
      <c r="L82" s="8"/>
    </row>
    <row r="83" spans="12:12" x14ac:dyDescent="0.2">
      <c r="L83" s="8"/>
    </row>
    <row r="84" spans="12:12" x14ac:dyDescent="0.2">
      <c r="L84" s="8"/>
    </row>
    <row r="85" spans="12:12" x14ac:dyDescent="0.2">
      <c r="L85" s="8"/>
    </row>
    <row r="86" spans="12:12" x14ac:dyDescent="0.2">
      <c r="L86" s="8"/>
    </row>
    <row r="87" spans="12:12" x14ac:dyDescent="0.2">
      <c r="L87" s="8"/>
    </row>
    <row r="88" spans="12:12" x14ac:dyDescent="0.2">
      <c r="L88" s="8"/>
    </row>
    <row r="89" spans="12:12" x14ac:dyDescent="0.2">
      <c r="L89" s="8"/>
    </row>
    <row r="90" spans="12:12" x14ac:dyDescent="0.2">
      <c r="L90" s="8"/>
    </row>
    <row r="91" spans="12:12" x14ac:dyDescent="0.2">
      <c r="L91" s="8"/>
    </row>
    <row r="92" spans="12:12" x14ac:dyDescent="0.2">
      <c r="L92" s="8"/>
    </row>
    <row r="93" spans="12:12" x14ac:dyDescent="0.2">
      <c r="L93" s="8"/>
    </row>
    <row r="94" spans="12:12" x14ac:dyDescent="0.2">
      <c r="L94" s="8"/>
    </row>
    <row r="95" spans="12:12" x14ac:dyDescent="0.2">
      <c r="L95" s="8"/>
    </row>
    <row r="96" spans="12:12" x14ac:dyDescent="0.2">
      <c r="L96" s="8"/>
    </row>
    <row r="97" spans="12:12" x14ac:dyDescent="0.2">
      <c r="L97" s="8"/>
    </row>
    <row r="98" spans="12:12" x14ac:dyDescent="0.2">
      <c r="L98" s="8"/>
    </row>
    <row r="99" spans="12:12" x14ac:dyDescent="0.2">
      <c r="L99" s="8"/>
    </row>
    <row r="100" spans="12:12" x14ac:dyDescent="0.2">
      <c r="L100" s="8"/>
    </row>
    <row r="101" spans="12:12" x14ac:dyDescent="0.2">
      <c r="L101" s="8"/>
    </row>
    <row r="102" spans="12:12" x14ac:dyDescent="0.2">
      <c r="L102" s="8"/>
    </row>
    <row r="103" spans="12:12" x14ac:dyDescent="0.2">
      <c r="L103" s="8"/>
    </row>
    <row r="104" spans="12:12" x14ac:dyDescent="0.2">
      <c r="L104" s="8"/>
    </row>
    <row r="105" spans="12:12" x14ac:dyDescent="0.2">
      <c r="L105" s="8"/>
    </row>
    <row r="106" spans="12:12" x14ac:dyDescent="0.2">
      <c r="L106" s="8"/>
    </row>
    <row r="107" spans="12:12" x14ac:dyDescent="0.2">
      <c r="L107" s="8"/>
    </row>
    <row r="108" spans="12:12" x14ac:dyDescent="0.2">
      <c r="L108" s="8"/>
    </row>
    <row r="109" spans="12:12" x14ac:dyDescent="0.2">
      <c r="L109" s="8"/>
    </row>
    <row r="110" spans="12:12" x14ac:dyDescent="0.2">
      <c r="L110" s="8"/>
    </row>
    <row r="111" spans="12:12" x14ac:dyDescent="0.2">
      <c r="L111" s="8"/>
    </row>
  </sheetData>
  <customSheetViews>
    <customSheetView guid="{D87B9587-DAC1-4666-B66A-26D6B89CB630}" showGridLines="0" showRuler="0">
      <pane xSplit="1" ySplit="7" topLeftCell="AA48" activePane="bottomRight" state="frozen"/>
      <selection pane="bottomRight" activeCell="AE7" sqref="AE7"/>
      <pageMargins left="0.25" right="0" top="0.5" bottom="0.5" header="0.25" footer="0.25"/>
      <printOptions horizontalCentered="1" verticalCentered="1"/>
      <pageSetup paperSize="5" scale="35" fitToHeight="4" orientation="landscape" r:id="rId1"/>
      <headerFooter alignWithMargins="0">
        <oddFooter>&amp;C&amp;P of &amp;N</oddFooter>
      </headerFooter>
    </customSheetView>
    <customSheetView guid="{96F71044-F42D-4026-85DD-448E7EAE6F48}" showGridLines="0" showRuler="0">
      <pane xSplit="1" ySplit="7" topLeftCell="B8" activePane="bottomRight" state="frozen"/>
      <selection pane="bottomRight" activeCell="AD8" sqref="AD8"/>
      <pageMargins left="0.25" right="0" top="0.5" bottom="0.5" header="0.25" footer="0.25"/>
      <printOptions horizontalCentered="1" verticalCentered="1"/>
      <pageSetup paperSize="5" scale="35" fitToHeight="4" orientation="landscape" r:id="rId2"/>
      <headerFooter alignWithMargins="0">
        <oddFooter>&amp;C&amp;P of &amp;N</oddFooter>
      </headerFooter>
    </customSheetView>
    <customSheetView guid="{D11220A0-C700-4943-8151-3EBFAC135D42}" fitToPage="1" showRuler="0">
      <pane xSplit="1" ySplit="5" topLeftCell="B6" activePane="bottomRight" state="frozen"/>
      <selection pane="bottomRight" activeCell="B4" sqref="B4"/>
      <pageMargins left="0.25" right="0.25" top="0.5" bottom="0.5" header="0.25" footer="0.25"/>
      <printOptions horizontalCentered="1"/>
      <pageSetup scale="48" fitToHeight="4" orientation="landscape" r:id="rId3"/>
      <headerFooter alignWithMargins="0">
        <oddFooter>&amp;C&amp;P of &amp;N&amp;R&amp;D</oddFooter>
      </headerFooter>
    </customSheetView>
  </customSheetViews>
  <mergeCells count="3">
    <mergeCell ref="F61:F63"/>
    <mergeCell ref="A3:A5"/>
    <mergeCell ref="BL3:BL5"/>
  </mergeCells>
  <phoneticPr fontId="0" type="noConversion"/>
  <hyperlinks>
    <hyperlink ref="BA5" location="Glossary!B27" display="Definition"/>
    <hyperlink ref="AV5" location="Glossary!B33" display="Definition"/>
    <hyperlink ref="Q5" location="Glossary!B9" display="Definition"/>
    <hyperlink ref="AO5" location="Glossary!B27" display="Definition"/>
    <hyperlink ref="AN5" location="Glossary!B18" display="Definition"/>
    <hyperlink ref="BC5" location="Glossary!B32" display="Definition"/>
    <hyperlink ref="F5" location="Glossary!B12" display="Definition"/>
    <hyperlink ref="M5" location="Glossary!B16" display="Definition"/>
    <hyperlink ref="L5" location="Glossary!B13" display="Definition"/>
    <hyperlink ref="E5" location="Glossary!B15" display="Definition"/>
    <hyperlink ref="D5" location="Glossary!B11" display="Definition"/>
    <hyperlink ref="AX5" location="Glossary!B33" display="Definition"/>
    <hyperlink ref="N5" location="Glossary!B4" display="Definition"/>
    <hyperlink ref="P5" location="Glossary!B7" display="Definition"/>
    <hyperlink ref="BD5" location="Glossary!B30" display="Definition"/>
    <hyperlink ref="I5" location="Glossary!B8" display="Definition"/>
    <hyperlink ref="BE5" location="Glossary!B31" display="Definition"/>
    <hyperlink ref="AB5" location="Glossary!B23" display="Definition"/>
    <hyperlink ref="AD5" location="Glossary!B24" display="Definition"/>
    <hyperlink ref="J5" location="Glossary!B2" display="Definition"/>
    <hyperlink ref="C5" location="Glossary!B5" display="Definition"/>
    <hyperlink ref="Y5" location="Glossary!B25" display="Definition"/>
    <hyperlink ref="AG5" location="Glossary!B22" display="Definition"/>
    <hyperlink ref="Z5" location="Glossary!B17" display="Definition"/>
    <hyperlink ref="AL5" location="Glossary!B19" display="Definition"/>
    <hyperlink ref="AT5" location="Glossary!B34" display="Definition"/>
    <hyperlink ref="AG10" r:id="rId4" display="http://www.westlaw.com/Find/Default.wl?rs=dfa1.0&amp;vr=2.0&amp;DB=1000211&amp;DocName=CAGTS4216.2&amp;FindType=Y"/>
    <hyperlink ref="BK25" r:id="rId5"/>
    <hyperlink ref="BK27" r:id="rId6"/>
    <hyperlink ref="BK30" r:id="rId7"/>
    <hyperlink ref="BK39" r:id="rId8"/>
    <hyperlink ref="BK35" r:id="rId9"/>
    <hyperlink ref="BK36" r:id="rId10"/>
    <hyperlink ref="BF24" r:id="rId11" display="La. Rev. Stat. Ann. §§ 40:1749.11 to -.26 Louisiana Underground Utilities and Facilities Damage Prevention Law"/>
    <hyperlink ref="BF25" r:id="rId12" display="Me. Rev. Stat. Ann. tit. 23, § 3360-A Protection of UG Facilities"/>
    <hyperlink ref="BF26" r:id="rId13" display="Md. Pub. Utilities Code, §§ 12-101 to -135, Underground Facilities"/>
    <hyperlink ref="BF27" r:id="rId14" display="Mass. Gen. Laws ch. 82, §§ 40 to 40E"/>
    <hyperlink ref="BF35" r:id="rId15" display="N.H. Rev. Stat. §§ 374:48 - 374:56, Underground Utility Damage Prevention System"/>
    <hyperlink ref="BF36" r:id="rId16" display="N.J. Stat. Ann. §§ 48:2-73 to 48:2-91,  Underground Facility Protection Act"/>
    <hyperlink ref="BF39" r:id="rId17" display="N.C. Gen. Stat. §§ 87-101 to -114, Underground Damage Prevention"/>
    <hyperlink ref="BK28" r:id="rId18"/>
    <hyperlink ref="BF28" r:id="rId19" display="Michigan Compiled Laws §§ 460.701 to - 460.718, Protection of Underground Facilities"/>
    <hyperlink ref="BK29" r:id="rId20"/>
    <hyperlink ref="BF29" r:id="rId21"/>
    <hyperlink ref="BK40" r:id="rId22"/>
    <hyperlink ref="BF40" r:id="rId23" display="North Dakota Century Code §§ 49-23-01 to -07, One Call Excavation Notice System (http://www.legis.nd.gov/information/statutes/cent-code.html)"/>
    <hyperlink ref="BK41" r:id="rId24"/>
    <hyperlink ref="BF41" r:id="rId25" display="Ohio Rev. Code §§ 3781.25 to 3781.32, One-Call Utlity Protection Service"/>
    <hyperlink ref="BF23" r:id="rId26"/>
    <hyperlink ref="BK23" r:id="rId27"/>
    <hyperlink ref="BF34" r:id="rId28" display="Chapter 455 Excavations and High-Voltage Lines"/>
    <hyperlink ref="BF33" r:id="rId29" display="http://uniweb.legislature.ne.gov/laws/browse-chapters.php?chapter=76"/>
    <hyperlink ref="BF32" r:id="rId30" display="Mont. Code Ann. §§ 69-4-501 to -514 Excavations Near Underground Facilities"/>
    <hyperlink ref="BF31" r:id="rId31" display="Mo. Rev. Stat. Chapter 319 General Safety Requirements §§ .010 to -.050 Underground Facility Safety and Damage Prevention Act"/>
    <hyperlink ref="BK34" r:id="rId32"/>
    <hyperlink ref="BK33" r:id="rId33"/>
    <hyperlink ref="BK31" r:id="rId34"/>
    <hyperlink ref="BF37" r:id="rId35" display="http://www.nmonecall.org/law_main.php"/>
    <hyperlink ref="BK37" r:id="rId36"/>
    <hyperlink ref="BF56" r:id="rId37"/>
    <hyperlink ref="BK57" r:id="rId38"/>
    <hyperlink ref="BF57" r:id="rId39" display="https://docs.legis.wisconsin.gov/statutes/statutes/182/0175"/>
    <hyperlink ref="BF58" r:id="rId40" display="Wyoming State Law, Title 37, Chapter 1, Article 3,  §§ 37-12-301 to 37-12-306, Damage To Underground Public Utility Facilities"/>
    <hyperlink ref="BK58" r:id="rId41"/>
    <hyperlink ref="BK44" r:id="rId42"/>
    <hyperlink ref="BK46" r:id="rId43"/>
    <hyperlink ref="BK47" r:id="rId44"/>
    <hyperlink ref="BK52" r:id="rId45"/>
    <hyperlink ref="BK53" r:id="rId46"/>
    <hyperlink ref="BF44" r:id="rId47"/>
    <hyperlink ref="BF46" r:id="rId48"/>
    <hyperlink ref="BF47" r:id="rId49"/>
    <hyperlink ref="BF52" r:id="rId50"/>
    <hyperlink ref="BF53" r:id="rId51"/>
    <hyperlink ref="BF48" r:id="rId52" display="South Dakota Codified Laws §§ 49-7A-1 to 49-7A-34, One Call Notification System for Excavation Activities"/>
    <hyperlink ref="BI43" r:id="rId53"/>
    <hyperlink ref="BK43" r:id="rId54"/>
    <hyperlink ref="BF49" r:id="rId55" display="Tennessee Code Annotated §§ 65-31-101 to -113, Underground Utility Damage Prevention Act"/>
    <hyperlink ref="BK49" r:id="rId56"/>
    <hyperlink ref="BF51" r:id="rId57"/>
    <hyperlink ref="BK51" r:id="rId58"/>
    <hyperlink ref="BF54" r:id="rId59"/>
    <hyperlink ref="BF42" r:id="rId60" location="UndergroundFacilitiesDamagePreventionAct" display="Oklahoma. Statutes, Title 63, Chapter 8, §§ 142.1 to - 142.12, Underground Facilities Damage Prevention Act"/>
    <hyperlink ref="BF43" r:id="rId61"/>
    <hyperlink ref="BK6" r:id="rId62"/>
    <hyperlink ref="BK9" r:id="rId63"/>
    <hyperlink ref="BK12" r:id="rId64"/>
    <hyperlink ref="BK13" r:id="rId65"/>
    <hyperlink ref="BK14" r:id="rId66"/>
    <hyperlink ref="BK15" r:id="rId67"/>
    <hyperlink ref="BK17" r:id="rId68"/>
    <hyperlink ref="BF12" r:id="rId69" display="Conn. Gen. Stat. §§ 16-345 to -359; Chapter 293 Excavation, Demolition or Discharge of Explosives"/>
    <hyperlink ref="BF13" r:id="rId70"/>
    <hyperlink ref="BF14" r:id="rId71"/>
    <hyperlink ref="BF15" r:id="rId72" display="Ga. Code Ann. §§ 25-9-1 to -13, Utility Facility Protection Act"/>
    <hyperlink ref="BF17" r:id="rId73" display="Haw. Rev. Stat. §§ 269E-1 to -17"/>
    <hyperlink ref="BK7" r:id="rId74"/>
    <hyperlink ref="BK8" r:id="rId75"/>
    <hyperlink ref="BF8" r:id="rId76"/>
    <hyperlink ref="BK11" r:id="rId77" display="http://www.uncc2.org/"/>
    <hyperlink ref="BF22" r:id="rId78"/>
    <hyperlink ref="BF21" r:id="rId79"/>
    <hyperlink ref="BF20" r:id="rId80" display="IC 8-1-26 Damage to Underground Facilities"/>
    <hyperlink ref="BF19" r:id="rId81"/>
    <hyperlink ref="BF18" r:id="rId82" display="Idaho Code Ann. §§ 55-2201 to -2210 UG Facilities Dam Prevent"/>
    <hyperlink ref="BK22" r:id="rId83"/>
    <hyperlink ref="BK20" r:id="rId84"/>
    <hyperlink ref="BI15" r:id="rId85" display="GSPC Rules 515-9-4-.01 to 519-9-4-.14"/>
    <hyperlink ref="BK55" r:id="rId86"/>
    <hyperlink ref="BF55" r:id="rId87"/>
    <hyperlink ref="BK21" r:id="rId88"/>
    <hyperlink ref="BK24" r:id="rId89"/>
    <hyperlink ref="BK42" r:id="rId90"/>
    <hyperlink ref="BK48" r:id="rId91"/>
    <hyperlink ref="BK54" r:id="rId92"/>
    <hyperlink ref="BK56" r:id="rId93"/>
    <hyperlink ref="BF6" r:id="rId94" display="Title 37                            PUBLIC UTILITIES AND PUBLIC TRANSPORTATION.  Chapter 15 NOTIFICATION OF EXCAVATION OR DEMOLITION OPERATIONS."/>
    <hyperlink ref="BF10" r:id="rId95" display="http://www.leginfo.ca.gov/cgi-bin/displaycode?section=gov&amp;group=04001-05000&amp;file=4216-4216.9"/>
    <hyperlink ref="BF11" r:id="rId96" display="Colo. Rev. Stat. § 9-1.5-101 to -107"/>
    <hyperlink ref="BF30" r:id="rId97"/>
    <hyperlink ref="BI19" r:id="rId98"/>
    <hyperlink ref="BI22" r:id="rId99" display="Kan. Admin. Reg. §§ 82-14-1 -- 82-14-5"/>
    <hyperlink ref="BI25" r:id="rId100" display="65-407-895 Me. Code R. §§ 1 to 12 "/>
    <hyperlink ref="BI29" r:id="rId101" display="Minn. R. 7560.0100 to -.0800"/>
    <hyperlink ref="BI34" r:id="rId102"/>
    <hyperlink ref="BI35" r:id="rId103" display="N.H. Code R. PUC 801.01 to 807.07"/>
    <hyperlink ref="BI36" r:id="rId104" display="N.J. Admin. Code TITLE 14 PUBLIC UTILITIES  CHAPTER 2 UNDERGROUND FACILITIES: ONE-CALL DAMAGE PREVENTION SYSTEM SUBCHAPTERS 1 - 6"/>
    <hyperlink ref="BI37" r:id="rId105" display="New Mexico Administrative Code, Title 18, Chapter 60, parts 2 through 5 "/>
    <hyperlink ref="BI48" r:id="rId106"/>
    <hyperlink ref="BI52" r:id="rId107" display="http://www.lexisnexis.com/hottopics/codeofvtrules/"/>
    <hyperlink ref="BI53" r:id="rId108" location="C0309" display="http://lis.virginia.gov/000/reg/TOC20005.HTM - C0309"/>
    <hyperlink ref="BI38" r:id="rId109" display="Code Rule 753 (http://www3.dps.ny.gov/N/nycrr16.nsf/Parts/6E423DA6B51F8E0E85256FC80073C32B?OpenDocument)"/>
    <hyperlink ref="BI27" r:id="rId110" display="http://www.lawlib.state.ma.us/source/mass/cmr/cmrtext/220CMR99.pdf"/>
    <hyperlink ref="BI8" r:id="rId111"/>
    <hyperlink ref="BF16" r:id="rId112"/>
    <hyperlink ref="BF45" r:id="rId113" display="http://www.lexisnexis.com/hottopics/lawsofpuertorico/"/>
    <hyperlink ref="BF9" r:id="rId114"/>
    <hyperlink ref="BI17" r:id="rId115" display="http://hawaii.gov/budget/adminrules/public-utilities-commission/Chapter%206-83%20Admin%20Rules%20Final.pdf"/>
    <hyperlink ref="BI20" r:id="rId116" display="http://www.in.gov/legislative/iac/iac_title?iact=170"/>
    <hyperlink ref="BI24" r:id="rId117" display="http://doa.louisiana.gov/osr/lac/books.htm"/>
    <hyperlink ref="BI12" r:id="rId118" display="Connecticut Public Utilities Regulatory Authority DPUC Regulations, Sections 16-345-1 thru 9"/>
    <hyperlink ref="BI10" r:id="rId119" display="See CA Public Utilities Code, Section 955-969, Natural Gas Pipeline Safety Act of 2011. http://www.leginfo.ca.gov/cgi-bin/displaycode?section=puc&amp;group=00001-01000&amp;file=955-969"/>
    <hyperlink ref="BF38" r:id="rId120" display="Code Rule 753 (http://www3.dps.ny.gov/N/nycrr16.nsf/Parts/6E423DA6B51F8E0E85256FC80073C32B?OpenDocument)"/>
  </hyperlinks>
  <printOptions horizontalCentered="1" verticalCentered="1"/>
  <pageMargins left="0.25" right="0" top="0.5" bottom="0.5" header="0.25" footer="0.25"/>
  <pageSetup paperSize="5" scale="35" fitToHeight="4" orientation="landscape" r:id="rId121"/>
  <headerFooter alignWithMargins="0">
    <oddFooter>&amp;C&amp;P of &amp;N</oddFooter>
  </headerFooter>
  <legacyDrawing r:id="rId12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sheetPr>
  <dimension ref="A1:B9757"/>
  <sheetViews>
    <sheetView topLeftCell="A21" workbookViewId="0">
      <selection activeCell="B32" sqref="B32"/>
    </sheetView>
  </sheetViews>
  <sheetFormatPr defaultRowHeight="12.75" x14ac:dyDescent="0.2"/>
  <cols>
    <col min="2" max="2" width="74.7109375" customWidth="1"/>
  </cols>
  <sheetData>
    <row r="1" spans="1:2" ht="16.5" thickBot="1" x14ac:dyDescent="0.25">
      <c r="B1" s="107" t="s">
        <v>257</v>
      </c>
    </row>
    <row r="2" spans="1:2" ht="38.25" x14ac:dyDescent="0.2">
      <c r="A2" s="234" t="s">
        <v>54</v>
      </c>
      <c r="B2" s="98" t="s">
        <v>225</v>
      </c>
    </row>
    <row r="3" spans="1:2" ht="51" x14ac:dyDescent="0.2">
      <c r="A3" s="235"/>
      <c r="B3" s="103" t="s">
        <v>249</v>
      </c>
    </row>
    <row r="4" spans="1:2" ht="76.5" x14ac:dyDescent="0.2">
      <c r="A4" s="235"/>
      <c r="B4" s="103" t="s">
        <v>251</v>
      </c>
    </row>
    <row r="5" spans="1:2" ht="25.5" x14ac:dyDescent="0.2">
      <c r="A5" s="235"/>
      <c r="B5" s="11" t="s">
        <v>264</v>
      </c>
    </row>
    <row r="6" spans="1:2" ht="51" x14ac:dyDescent="0.2">
      <c r="A6" s="235"/>
      <c r="B6" s="11" t="s">
        <v>298</v>
      </c>
    </row>
    <row r="7" spans="1:2" ht="38.25" x14ac:dyDescent="0.2">
      <c r="A7" s="235"/>
      <c r="B7" s="11" t="s">
        <v>250</v>
      </c>
    </row>
    <row r="8" spans="1:2" ht="38.25" x14ac:dyDescent="0.2">
      <c r="A8" s="235"/>
      <c r="B8" s="128" t="s">
        <v>230</v>
      </c>
    </row>
    <row r="9" spans="1:2" ht="43.5" customHeight="1" x14ac:dyDescent="0.2">
      <c r="A9" s="235"/>
      <c r="B9" s="128" t="s">
        <v>232</v>
      </c>
    </row>
    <row r="10" spans="1:2" ht="38.25" x14ac:dyDescent="0.2">
      <c r="A10" s="235"/>
      <c r="B10" s="11" t="s">
        <v>252</v>
      </c>
    </row>
    <row r="11" spans="1:2" ht="51" x14ac:dyDescent="0.2">
      <c r="A11" s="236"/>
      <c r="B11" s="11" t="s">
        <v>210</v>
      </c>
    </row>
    <row r="12" spans="1:2" ht="25.5" x14ac:dyDescent="0.2">
      <c r="A12" s="236"/>
      <c r="B12" s="11" t="s">
        <v>185</v>
      </c>
    </row>
    <row r="13" spans="1:2" ht="63.75" x14ac:dyDescent="0.2">
      <c r="A13" s="236"/>
      <c r="B13" s="11" t="s">
        <v>253</v>
      </c>
    </row>
    <row r="14" spans="1:2" ht="43.5" customHeight="1" x14ac:dyDescent="0.2">
      <c r="A14" s="236"/>
      <c r="B14" s="11" t="s">
        <v>220</v>
      </c>
    </row>
    <row r="15" spans="1:2" ht="25.5" x14ac:dyDescent="0.2">
      <c r="A15" s="236"/>
      <c r="B15" s="11" t="s">
        <v>229</v>
      </c>
    </row>
    <row r="16" spans="1:2" ht="13.5" thickBot="1" x14ac:dyDescent="0.25">
      <c r="A16" s="237"/>
      <c r="B16" s="12" t="s">
        <v>184</v>
      </c>
    </row>
    <row r="17" spans="1:2" x14ac:dyDescent="0.2">
      <c r="A17" s="135"/>
      <c r="B17" s="10" t="s">
        <v>38</v>
      </c>
    </row>
    <row r="18" spans="1:2" ht="38.25" x14ac:dyDescent="0.2">
      <c r="A18" s="145"/>
      <c r="B18" s="10" t="s">
        <v>226</v>
      </c>
    </row>
    <row r="19" spans="1:2" ht="25.5" x14ac:dyDescent="0.2">
      <c r="A19" s="145"/>
      <c r="B19" s="10" t="s">
        <v>46</v>
      </c>
    </row>
    <row r="20" spans="1:2" ht="38.25" customHeight="1" x14ac:dyDescent="0.2">
      <c r="A20" s="238" t="s">
        <v>55</v>
      </c>
      <c r="B20" s="10" t="s">
        <v>265</v>
      </c>
    </row>
    <row r="21" spans="1:2" ht="38.25" x14ac:dyDescent="0.2">
      <c r="A21" s="238"/>
      <c r="B21" s="10" t="s">
        <v>219</v>
      </c>
    </row>
    <row r="22" spans="1:2" ht="38.25" x14ac:dyDescent="0.2">
      <c r="A22" s="238"/>
      <c r="B22" s="10" t="s">
        <v>248</v>
      </c>
    </row>
    <row r="23" spans="1:2" ht="63.75" x14ac:dyDescent="0.2">
      <c r="A23" s="238"/>
      <c r="B23" s="10" t="s">
        <v>222</v>
      </c>
    </row>
    <row r="24" spans="1:2" ht="63.75" x14ac:dyDescent="0.2">
      <c r="A24" s="238"/>
      <c r="B24" s="10" t="s">
        <v>221</v>
      </c>
    </row>
    <row r="25" spans="1:2" ht="17.25" customHeight="1" thickBot="1" x14ac:dyDescent="0.25">
      <c r="A25" s="137"/>
      <c r="B25" s="105" t="s">
        <v>231</v>
      </c>
    </row>
    <row r="26" spans="1:2" ht="25.5" x14ac:dyDescent="0.2">
      <c r="A26" s="239" t="s">
        <v>268</v>
      </c>
      <c r="B26" s="136" t="s">
        <v>194</v>
      </c>
    </row>
    <row r="27" spans="1:2" x14ac:dyDescent="0.2">
      <c r="A27" s="239"/>
      <c r="B27" s="132" t="s">
        <v>188</v>
      </c>
    </row>
    <row r="28" spans="1:2" ht="25.5" x14ac:dyDescent="0.2">
      <c r="A28" s="240"/>
      <c r="B28" s="104" t="s">
        <v>256</v>
      </c>
    </row>
    <row r="29" spans="1:2" ht="30" customHeight="1" x14ac:dyDescent="0.2">
      <c r="A29" s="240"/>
      <c r="B29" s="104" t="s">
        <v>186</v>
      </c>
    </row>
    <row r="30" spans="1:2" ht="38.25" customHeight="1" x14ac:dyDescent="0.2">
      <c r="A30" s="240"/>
      <c r="B30" s="132" t="s">
        <v>189</v>
      </c>
    </row>
    <row r="31" spans="1:2" ht="40.5" customHeight="1" x14ac:dyDescent="0.2">
      <c r="A31" s="240"/>
      <c r="B31" s="132" t="s">
        <v>36</v>
      </c>
    </row>
    <row r="32" spans="1:2" ht="43.5" customHeight="1" x14ac:dyDescent="0.2">
      <c r="A32" s="240"/>
      <c r="B32" s="132" t="s">
        <v>254</v>
      </c>
    </row>
    <row r="33" spans="1:2" ht="17.25" customHeight="1" x14ac:dyDescent="0.2">
      <c r="A33" s="240"/>
      <c r="B33" s="104" t="s">
        <v>187</v>
      </c>
    </row>
    <row r="34" spans="1:2" ht="29.25" customHeight="1" thickBot="1" x14ac:dyDescent="0.25">
      <c r="A34" s="241"/>
      <c r="B34" s="150" t="s">
        <v>47</v>
      </c>
    </row>
    <row r="35" spans="1:2" ht="30.75" customHeight="1" x14ac:dyDescent="0.2">
      <c r="A35" s="138"/>
      <c r="B35" s="106"/>
    </row>
    <row r="36" spans="1:2" ht="31.5" customHeight="1" x14ac:dyDescent="0.2">
      <c r="A36" s="138"/>
      <c r="B36" s="106"/>
    </row>
    <row r="37" spans="1:2" ht="12.75" customHeight="1" x14ac:dyDescent="0.2">
      <c r="B37" s="106"/>
    </row>
    <row r="38" spans="1:2" x14ac:dyDescent="0.2">
      <c r="B38" s="106"/>
    </row>
    <row r="39" spans="1:2" x14ac:dyDescent="0.2">
      <c r="B39" s="106"/>
    </row>
    <row r="40" spans="1:2" x14ac:dyDescent="0.2">
      <c r="B40" s="106"/>
    </row>
    <row r="41" spans="1:2" x14ac:dyDescent="0.2">
      <c r="B41" s="106"/>
    </row>
    <row r="42" spans="1:2" x14ac:dyDescent="0.2">
      <c r="B42" s="106"/>
    </row>
    <row r="43" spans="1:2" x14ac:dyDescent="0.2">
      <c r="B43" s="106"/>
    </row>
    <row r="44" spans="1:2" x14ac:dyDescent="0.2">
      <c r="B44" s="106"/>
    </row>
    <row r="45" spans="1:2" x14ac:dyDescent="0.2">
      <c r="B45" s="106"/>
    </row>
    <row r="46" spans="1:2" x14ac:dyDescent="0.2">
      <c r="B46" s="106"/>
    </row>
    <row r="47" spans="1:2" x14ac:dyDescent="0.2">
      <c r="B47" s="106"/>
    </row>
    <row r="48" spans="1:2" x14ac:dyDescent="0.2">
      <c r="B48" s="106"/>
    </row>
    <row r="49" spans="2:2" x14ac:dyDescent="0.2">
      <c r="B49" s="106"/>
    </row>
    <row r="50" spans="2:2" x14ac:dyDescent="0.2">
      <c r="B50" s="106"/>
    </row>
    <row r="51" spans="2:2" x14ac:dyDescent="0.2">
      <c r="B51" s="106"/>
    </row>
    <row r="52" spans="2:2" x14ac:dyDescent="0.2">
      <c r="B52" s="106"/>
    </row>
    <row r="53" spans="2:2" x14ac:dyDescent="0.2">
      <c r="B53" s="106"/>
    </row>
    <row r="54" spans="2:2" x14ac:dyDescent="0.2">
      <c r="B54" s="106"/>
    </row>
    <row r="55" spans="2:2" x14ac:dyDescent="0.2">
      <c r="B55" s="106"/>
    </row>
    <row r="56" spans="2:2" x14ac:dyDescent="0.2">
      <c r="B56" s="106"/>
    </row>
    <row r="57" spans="2:2" x14ac:dyDescent="0.2">
      <c r="B57" s="106"/>
    </row>
    <row r="58" spans="2:2" x14ac:dyDescent="0.2">
      <c r="B58" s="106"/>
    </row>
    <row r="59" spans="2:2" x14ac:dyDescent="0.2">
      <c r="B59" s="106"/>
    </row>
    <row r="60" spans="2:2" x14ac:dyDescent="0.2">
      <c r="B60" s="106"/>
    </row>
    <row r="61" spans="2:2" x14ac:dyDescent="0.2">
      <c r="B61" s="106"/>
    </row>
    <row r="62" spans="2:2" x14ac:dyDescent="0.2">
      <c r="B62" s="106"/>
    </row>
    <row r="63" spans="2:2" x14ac:dyDescent="0.2">
      <c r="B63" s="106"/>
    </row>
    <row r="64" spans="2:2" x14ac:dyDescent="0.2">
      <c r="B64" s="106"/>
    </row>
    <row r="65" spans="2:2" x14ac:dyDescent="0.2">
      <c r="B65" s="106"/>
    </row>
    <row r="66" spans="2:2" x14ac:dyDescent="0.2">
      <c r="B66" s="106"/>
    </row>
    <row r="67" spans="2:2" x14ac:dyDescent="0.2">
      <c r="B67" s="106"/>
    </row>
    <row r="68" spans="2:2" x14ac:dyDescent="0.2">
      <c r="B68" s="106"/>
    </row>
    <row r="69" spans="2:2" x14ac:dyDescent="0.2">
      <c r="B69" s="106"/>
    </row>
    <row r="70" spans="2:2" x14ac:dyDescent="0.2">
      <c r="B70" s="106"/>
    </row>
    <row r="71" spans="2:2" x14ac:dyDescent="0.2">
      <c r="B71" s="106"/>
    </row>
    <row r="72" spans="2:2" x14ac:dyDescent="0.2">
      <c r="B72" s="106"/>
    </row>
    <row r="73" spans="2:2" x14ac:dyDescent="0.2">
      <c r="B73" s="106"/>
    </row>
    <row r="74" spans="2:2" x14ac:dyDescent="0.2">
      <c r="B74" s="106"/>
    </row>
    <row r="75" spans="2:2" x14ac:dyDescent="0.2">
      <c r="B75" s="106"/>
    </row>
    <row r="76" spans="2:2" x14ac:dyDescent="0.2">
      <c r="B76" s="106"/>
    </row>
    <row r="77" spans="2:2" x14ac:dyDescent="0.2">
      <c r="B77" s="106"/>
    </row>
    <row r="78" spans="2:2" x14ac:dyDescent="0.2">
      <c r="B78" s="106"/>
    </row>
    <row r="79" spans="2:2" x14ac:dyDescent="0.2">
      <c r="B79" s="106"/>
    </row>
    <row r="80" spans="2:2" x14ac:dyDescent="0.2">
      <c r="B80" s="106"/>
    </row>
    <row r="81" spans="2:2" x14ac:dyDescent="0.2">
      <c r="B81" s="106"/>
    </row>
    <row r="82" spans="2:2" x14ac:dyDescent="0.2">
      <c r="B82" s="106"/>
    </row>
    <row r="83" spans="2:2" x14ac:dyDescent="0.2">
      <c r="B83" s="106"/>
    </row>
    <row r="84" spans="2:2" x14ac:dyDescent="0.2">
      <c r="B84" s="106"/>
    </row>
    <row r="85" spans="2:2" x14ac:dyDescent="0.2">
      <c r="B85" s="106"/>
    </row>
    <row r="86" spans="2:2" x14ac:dyDescent="0.2">
      <c r="B86" s="106"/>
    </row>
    <row r="87" spans="2:2" x14ac:dyDescent="0.2">
      <c r="B87" s="106"/>
    </row>
    <row r="88" spans="2:2" x14ac:dyDescent="0.2">
      <c r="B88" s="106"/>
    </row>
    <row r="89" spans="2:2" x14ac:dyDescent="0.2">
      <c r="B89" s="106"/>
    </row>
    <row r="90" spans="2:2" x14ac:dyDescent="0.2">
      <c r="B90" s="106"/>
    </row>
    <row r="91" spans="2:2" x14ac:dyDescent="0.2">
      <c r="B91" s="106"/>
    </row>
    <row r="92" spans="2:2" x14ac:dyDescent="0.2">
      <c r="B92" s="106"/>
    </row>
    <row r="93" spans="2:2" x14ac:dyDescent="0.2">
      <c r="B93" s="106"/>
    </row>
    <row r="94" spans="2:2" x14ac:dyDescent="0.2">
      <c r="B94" s="106"/>
    </row>
    <row r="95" spans="2:2" x14ac:dyDescent="0.2">
      <c r="B95" s="106"/>
    </row>
    <row r="96" spans="2:2" x14ac:dyDescent="0.2">
      <c r="B96" s="106"/>
    </row>
    <row r="97" spans="2:2" x14ac:dyDescent="0.2">
      <c r="B97" s="106"/>
    </row>
    <row r="98" spans="2:2" x14ac:dyDescent="0.2">
      <c r="B98" s="106"/>
    </row>
    <row r="99" spans="2:2" x14ac:dyDescent="0.2">
      <c r="B99" s="106"/>
    </row>
    <row r="100" spans="2:2" x14ac:dyDescent="0.2">
      <c r="B100" s="106"/>
    </row>
    <row r="101" spans="2:2" x14ac:dyDescent="0.2">
      <c r="B101" s="106"/>
    </row>
    <row r="102" spans="2:2" x14ac:dyDescent="0.2">
      <c r="B102" s="106"/>
    </row>
    <row r="103" spans="2:2" x14ac:dyDescent="0.2">
      <c r="B103" s="106"/>
    </row>
    <row r="104" spans="2:2" x14ac:dyDescent="0.2">
      <c r="B104" s="106"/>
    </row>
    <row r="105" spans="2:2" x14ac:dyDescent="0.2">
      <c r="B105" s="106"/>
    </row>
    <row r="106" spans="2:2" x14ac:dyDescent="0.2">
      <c r="B106" s="106"/>
    </row>
    <row r="107" spans="2:2" x14ac:dyDescent="0.2">
      <c r="B107" s="106"/>
    </row>
    <row r="108" spans="2:2" x14ac:dyDescent="0.2">
      <c r="B108" s="106"/>
    </row>
    <row r="109" spans="2:2" x14ac:dyDescent="0.2">
      <c r="B109" s="106"/>
    </row>
    <row r="110" spans="2:2" x14ac:dyDescent="0.2">
      <c r="B110" s="106"/>
    </row>
    <row r="111" spans="2:2" x14ac:dyDescent="0.2">
      <c r="B111" s="106"/>
    </row>
    <row r="112" spans="2:2" x14ac:dyDescent="0.2">
      <c r="B112" s="106"/>
    </row>
    <row r="113" spans="2:2" x14ac:dyDescent="0.2">
      <c r="B113" s="106"/>
    </row>
    <row r="114" spans="2:2" x14ac:dyDescent="0.2">
      <c r="B114" s="106"/>
    </row>
    <row r="115" spans="2:2" x14ac:dyDescent="0.2">
      <c r="B115" s="106"/>
    </row>
    <row r="116" spans="2:2" x14ac:dyDescent="0.2">
      <c r="B116" s="106"/>
    </row>
    <row r="117" spans="2:2" x14ac:dyDescent="0.2">
      <c r="B117" s="106"/>
    </row>
    <row r="118" spans="2:2" x14ac:dyDescent="0.2">
      <c r="B118" s="106"/>
    </row>
    <row r="119" spans="2:2" x14ac:dyDescent="0.2">
      <c r="B119" s="106"/>
    </row>
    <row r="120" spans="2:2" x14ac:dyDescent="0.2">
      <c r="B120" s="106"/>
    </row>
    <row r="121" spans="2:2" x14ac:dyDescent="0.2">
      <c r="B121" s="106"/>
    </row>
    <row r="122" spans="2:2" x14ac:dyDescent="0.2">
      <c r="B122" s="106"/>
    </row>
    <row r="123" spans="2:2" x14ac:dyDescent="0.2">
      <c r="B123" s="106"/>
    </row>
    <row r="124" spans="2:2" x14ac:dyDescent="0.2">
      <c r="B124" s="106"/>
    </row>
    <row r="125" spans="2:2" x14ac:dyDescent="0.2">
      <c r="B125" s="106"/>
    </row>
    <row r="126" spans="2:2" x14ac:dyDescent="0.2">
      <c r="B126" s="106"/>
    </row>
    <row r="127" spans="2:2" x14ac:dyDescent="0.2">
      <c r="B127" s="106"/>
    </row>
    <row r="128" spans="2:2" x14ac:dyDescent="0.2">
      <c r="B128" s="106"/>
    </row>
    <row r="129" spans="2:2" x14ac:dyDescent="0.2">
      <c r="B129" s="106"/>
    </row>
    <row r="130" spans="2:2" x14ac:dyDescent="0.2">
      <c r="B130" s="106"/>
    </row>
    <row r="131" spans="2:2" x14ac:dyDescent="0.2">
      <c r="B131" s="106"/>
    </row>
    <row r="132" spans="2:2" x14ac:dyDescent="0.2">
      <c r="B132" s="106"/>
    </row>
    <row r="133" spans="2:2" x14ac:dyDescent="0.2">
      <c r="B133" s="106"/>
    </row>
    <row r="134" spans="2:2" x14ac:dyDescent="0.2">
      <c r="B134" s="106"/>
    </row>
    <row r="135" spans="2:2" x14ac:dyDescent="0.2">
      <c r="B135" s="106"/>
    </row>
    <row r="136" spans="2:2" x14ac:dyDescent="0.2">
      <c r="B136" s="106"/>
    </row>
    <row r="137" spans="2:2" x14ac:dyDescent="0.2">
      <c r="B137" s="106"/>
    </row>
    <row r="138" spans="2:2" x14ac:dyDescent="0.2">
      <c r="B138" s="106"/>
    </row>
    <row r="139" spans="2:2" x14ac:dyDescent="0.2">
      <c r="B139" s="106"/>
    </row>
    <row r="140" spans="2:2" x14ac:dyDescent="0.2">
      <c r="B140" s="106"/>
    </row>
    <row r="141" spans="2:2" x14ac:dyDescent="0.2">
      <c r="B141" s="106"/>
    </row>
    <row r="142" spans="2:2" x14ac:dyDescent="0.2">
      <c r="B142" s="106"/>
    </row>
    <row r="143" spans="2:2" x14ac:dyDescent="0.2">
      <c r="B143" s="106"/>
    </row>
    <row r="144" spans="2:2" x14ac:dyDescent="0.2">
      <c r="B144" s="106"/>
    </row>
    <row r="145" spans="2:2" x14ac:dyDescent="0.2">
      <c r="B145" s="106"/>
    </row>
    <row r="146" spans="2:2" x14ac:dyDescent="0.2">
      <c r="B146" s="106"/>
    </row>
    <row r="147" spans="2:2" x14ac:dyDescent="0.2">
      <c r="B147" s="106"/>
    </row>
    <row r="148" spans="2:2" x14ac:dyDescent="0.2">
      <c r="B148" s="106"/>
    </row>
    <row r="149" spans="2:2" x14ac:dyDescent="0.2">
      <c r="B149" s="106"/>
    </row>
    <row r="150" spans="2:2" x14ac:dyDescent="0.2">
      <c r="B150" s="106"/>
    </row>
    <row r="151" spans="2:2" x14ac:dyDescent="0.2">
      <c r="B151" s="106"/>
    </row>
    <row r="152" spans="2:2" x14ac:dyDescent="0.2">
      <c r="B152" s="106"/>
    </row>
    <row r="153" spans="2:2" x14ac:dyDescent="0.2">
      <c r="B153" s="106"/>
    </row>
    <row r="154" spans="2:2" x14ac:dyDescent="0.2">
      <c r="B154" s="106"/>
    </row>
    <row r="155" spans="2:2" x14ac:dyDescent="0.2">
      <c r="B155" s="106"/>
    </row>
    <row r="156" spans="2:2" x14ac:dyDescent="0.2">
      <c r="B156" s="106"/>
    </row>
    <row r="157" spans="2:2" x14ac:dyDescent="0.2">
      <c r="B157" s="106"/>
    </row>
    <row r="158" spans="2:2" x14ac:dyDescent="0.2">
      <c r="B158" s="106"/>
    </row>
    <row r="159" spans="2:2" x14ac:dyDescent="0.2">
      <c r="B159" s="106"/>
    </row>
    <row r="160" spans="2:2" x14ac:dyDescent="0.2">
      <c r="B160" s="106"/>
    </row>
    <row r="161" spans="2:2" x14ac:dyDescent="0.2">
      <c r="B161" s="106"/>
    </row>
    <row r="162" spans="2:2" x14ac:dyDescent="0.2">
      <c r="B162" s="106"/>
    </row>
    <row r="163" spans="2:2" x14ac:dyDescent="0.2">
      <c r="B163" s="106"/>
    </row>
    <row r="164" spans="2:2" x14ac:dyDescent="0.2">
      <c r="B164" s="106"/>
    </row>
    <row r="165" spans="2:2" x14ac:dyDescent="0.2">
      <c r="B165" s="106"/>
    </row>
    <row r="166" spans="2:2" x14ac:dyDescent="0.2">
      <c r="B166" s="106"/>
    </row>
    <row r="167" spans="2:2" x14ac:dyDescent="0.2">
      <c r="B167" s="106"/>
    </row>
    <row r="168" spans="2:2" x14ac:dyDescent="0.2">
      <c r="B168" s="106"/>
    </row>
    <row r="169" spans="2:2" x14ac:dyDescent="0.2">
      <c r="B169" s="106"/>
    </row>
    <row r="170" spans="2:2" x14ac:dyDescent="0.2">
      <c r="B170" s="106"/>
    </row>
    <row r="171" spans="2:2" x14ac:dyDescent="0.2">
      <c r="B171" s="106"/>
    </row>
    <row r="172" spans="2:2" x14ac:dyDescent="0.2">
      <c r="B172" s="106"/>
    </row>
    <row r="173" spans="2:2" x14ac:dyDescent="0.2">
      <c r="B173" s="106"/>
    </row>
    <row r="174" spans="2:2" x14ac:dyDescent="0.2">
      <c r="B174" s="106"/>
    </row>
    <row r="175" spans="2:2" x14ac:dyDescent="0.2">
      <c r="B175" s="106"/>
    </row>
    <row r="176" spans="2:2" x14ac:dyDescent="0.2">
      <c r="B176" s="106"/>
    </row>
    <row r="177" spans="2:2" x14ac:dyDescent="0.2">
      <c r="B177" s="106"/>
    </row>
    <row r="178" spans="2:2" x14ac:dyDescent="0.2">
      <c r="B178" s="106"/>
    </row>
    <row r="179" spans="2:2" x14ac:dyDescent="0.2">
      <c r="B179" s="106"/>
    </row>
    <row r="180" spans="2:2" x14ac:dyDescent="0.2">
      <c r="B180" s="106"/>
    </row>
    <row r="181" spans="2:2" x14ac:dyDescent="0.2">
      <c r="B181" s="106"/>
    </row>
    <row r="182" spans="2:2" x14ac:dyDescent="0.2">
      <c r="B182" s="106"/>
    </row>
    <row r="183" spans="2:2" x14ac:dyDescent="0.2">
      <c r="B183" s="106"/>
    </row>
    <row r="184" spans="2:2" x14ac:dyDescent="0.2">
      <c r="B184" s="106"/>
    </row>
    <row r="185" spans="2:2" x14ac:dyDescent="0.2">
      <c r="B185" s="106"/>
    </row>
    <row r="186" spans="2:2" x14ac:dyDescent="0.2">
      <c r="B186" s="106"/>
    </row>
    <row r="187" spans="2:2" x14ac:dyDescent="0.2">
      <c r="B187" s="106"/>
    </row>
    <row r="188" spans="2:2" x14ac:dyDescent="0.2">
      <c r="B188" s="106"/>
    </row>
    <row r="189" spans="2:2" x14ac:dyDescent="0.2">
      <c r="B189" s="106"/>
    </row>
    <row r="190" spans="2:2" x14ac:dyDescent="0.2">
      <c r="B190" s="106"/>
    </row>
    <row r="191" spans="2:2" x14ac:dyDescent="0.2">
      <c r="B191" s="106"/>
    </row>
    <row r="192" spans="2:2" x14ac:dyDescent="0.2">
      <c r="B192" s="106"/>
    </row>
    <row r="193" spans="2:2" x14ac:dyDescent="0.2">
      <c r="B193" s="106"/>
    </row>
    <row r="194" spans="2:2" x14ac:dyDescent="0.2">
      <c r="B194" s="106"/>
    </row>
    <row r="195" spans="2:2" x14ac:dyDescent="0.2">
      <c r="B195" s="106"/>
    </row>
    <row r="196" spans="2:2" x14ac:dyDescent="0.2">
      <c r="B196" s="106"/>
    </row>
    <row r="197" spans="2:2" x14ac:dyDescent="0.2">
      <c r="B197" s="106"/>
    </row>
    <row r="198" spans="2:2" x14ac:dyDescent="0.2">
      <c r="B198" s="106"/>
    </row>
    <row r="199" spans="2:2" x14ac:dyDescent="0.2">
      <c r="B199" s="106"/>
    </row>
    <row r="200" spans="2:2" x14ac:dyDescent="0.2">
      <c r="B200" s="106"/>
    </row>
    <row r="201" spans="2:2" x14ac:dyDescent="0.2">
      <c r="B201" s="106"/>
    </row>
    <row r="202" spans="2:2" x14ac:dyDescent="0.2">
      <c r="B202" s="106"/>
    </row>
    <row r="203" spans="2:2" x14ac:dyDescent="0.2">
      <c r="B203" s="106"/>
    </row>
    <row r="204" spans="2:2" x14ac:dyDescent="0.2">
      <c r="B204" s="106"/>
    </row>
    <row r="205" spans="2:2" x14ac:dyDescent="0.2">
      <c r="B205" s="106"/>
    </row>
    <row r="206" spans="2:2" x14ac:dyDescent="0.2">
      <c r="B206" s="106"/>
    </row>
    <row r="207" spans="2:2" x14ac:dyDescent="0.2">
      <c r="B207" s="106"/>
    </row>
    <row r="208" spans="2:2" x14ac:dyDescent="0.2">
      <c r="B208" s="106"/>
    </row>
    <row r="209" spans="2:2" x14ac:dyDescent="0.2">
      <c r="B209" s="106"/>
    </row>
    <row r="210" spans="2:2" x14ac:dyDescent="0.2">
      <c r="B210" s="106"/>
    </row>
    <row r="211" spans="2:2" x14ac:dyDescent="0.2">
      <c r="B211" s="106"/>
    </row>
    <row r="212" spans="2:2" x14ac:dyDescent="0.2">
      <c r="B212" s="106"/>
    </row>
    <row r="213" spans="2:2" x14ac:dyDescent="0.2">
      <c r="B213" s="106"/>
    </row>
    <row r="214" spans="2:2" x14ac:dyDescent="0.2">
      <c r="B214" s="106"/>
    </row>
    <row r="215" spans="2:2" x14ac:dyDescent="0.2">
      <c r="B215" s="106"/>
    </row>
    <row r="216" spans="2:2" x14ac:dyDescent="0.2">
      <c r="B216" s="106"/>
    </row>
    <row r="217" spans="2:2" x14ac:dyDescent="0.2">
      <c r="B217" s="106"/>
    </row>
    <row r="218" spans="2:2" x14ac:dyDescent="0.2">
      <c r="B218" s="106"/>
    </row>
    <row r="219" spans="2:2" x14ac:dyDescent="0.2">
      <c r="B219" s="106"/>
    </row>
    <row r="220" spans="2:2" x14ac:dyDescent="0.2">
      <c r="B220" s="106"/>
    </row>
    <row r="221" spans="2:2" x14ac:dyDescent="0.2">
      <c r="B221" s="106"/>
    </row>
    <row r="222" spans="2:2" x14ac:dyDescent="0.2">
      <c r="B222" s="106"/>
    </row>
    <row r="223" spans="2:2" x14ac:dyDescent="0.2">
      <c r="B223" s="106"/>
    </row>
    <row r="224" spans="2:2" x14ac:dyDescent="0.2">
      <c r="B224" s="106"/>
    </row>
    <row r="225" spans="2:2" x14ac:dyDescent="0.2">
      <c r="B225" s="106"/>
    </row>
    <row r="226" spans="2:2" x14ac:dyDescent="0.2">
      <c r="B226" s="106"/>
    </row>
    <row r="227" spans="2:2" x14ac:dyDescent="0.2">
      <c r="B227" s="106"/>
    </row>
    <row r="228" spans="2:2" x14ac:dyDescent="0.2">
      <c r="B228" s="106"/>
    </row>
    <row r="229" spans="2:2" x14ac:dyDescent="0.2">
      <c r="B229" s="106"/>
    </row>
    <row r="230" spans="2:2" x14ac:dyDescent="0.2">
      <c r="B230" s="106"/>
    </row>
    <row r="231" spans="2:2" x14ac:dyDescent="0.2">
      <c r="B231" s="106"/>
    </row>
    <row r="232" spans="2:2" x14ac:dyDescent="0.2">
      <c r="B232" s="106"/>
    </row>
    <row r="233" spans="2:2" x14ac:dyDescent="0.2">
      <c r="B233" s="106"/>
    </row>
    <row r="234" spans="2:2" x14ac:dyDescent="0.2">
      <c r="B234" s="106"/>
    </row>
    <row r="235" spans="2:2" x14ac:dyDescent="0.2">
      <c r="B235" s="106"/>
    </row>
    <row r="236" spans="2:2" x14ac:dyDescent="0.2">
      <c r="B236" s="106"/>
    </row>
    <row r="237" spans="2:2" x14ac:dyDescent="0.2">
      <c r="B237" s="106"/>
    </row>
    <row r="238" spans="2:2" x14ac:dyDescent="0.2">
      <c r="B238" s="106"/>
    </row>
    <row r="239" spans="2:2" x14ac:dyDescent="0.2">
      <c r="B239" s="106"/>
    </row>
    <row r="240" spans="2:2" x14ac:dyDescent="0.2">
      <c r="B240" s="106"/>
    </row>
    <row r="241" spans="2:2" x14ac:dyDescent="0.2">
      <c r="B241" s="106"/>
    </row>
    <row r="242" spans="2:2" x14ac:dyDescent="0.2">
      <c r="B242" s="106"/>
    </row>
    <row r="243" spans="2:2" x14ac:dyDescent="0.2">
      <c r="B243" s="106"/>
    </row>
    <row r="244" spans="2:2" x14ac:dyDescent="0.2">
      <c r="B244" s="106"/>
    </row>
    <row r="245" spans="2:2" x14ac:dyDescent="0.2">
      <c r="B245" s="106"/>
    </row>
    <row r="246" spans="2:2" x14ac:dyDescent="0.2">
      <c r="B246" s="106"/>
    </row>
    <row r="247" spans="2:2" x14ac:dyDescent="0.2">
      <c r="B247" s="106"/>
    </row>
    <row r="248" spans="2:2" x14ac:dyDescent="0.2">
      <c r="B248" s="106"/>
    </row>
    <row r="249" spans="2:2" x14ac:dyDescent="0.2">
      <c r="B249" s="106"/>
    </row>
    <row r="250" spans="2:2" x14ac:dyDescent="0.2">
      <c r="B250" s="106"/>
    </row>
    <row r="251" spans="2:2" x14ac:dyDescent="0.2">
      <c r="B251" s="106"/>
    </row>
    <row r="252" spans="2:2" x14ac:dyDescent="0.2">
      <c r="B252" s="106"/>
    </row>
    <row r="253" spans="2:2" x14ac:dyDescent="0.2">
      <c r="B253" s="106"/>
    </row>
    <row r="254" spans="2:2" x14ac:dyDescent="0.2">
      <c r="B254" s="106"/>
    </row>
    <row r="255" spans="2:2" x14ac:dyDescent="0.2">
      <c r="B255" s="106"/>
    </row>
    <row r="256" spans="2:2" x14ac:dyDescent="0.2">
      <c r="B256" s="106"/>
    </row>
    <row r="257" spans="2:2" x14ac:dyDescent="0.2">
      <c r="B257" s="106"/>
    </row>
    <row r="258" spans="2:2" x14ac:dyDescent="0.2">
      <c r="B258" s="106"/>
    </row>
    <row r="259" spans="2:2" x14ac:dyDescent="0.2">
      <c r="B259" s="106"/>
    </row>
    <row r="260" spans="2:2" x14ac:dyDescent="0.2">
      <c r="B260" s="106"/>
    </row>
    <row r="261" spans="2:2" x14ac:dyDescent="0.2">
      <c r="B261" s="106"/>
    </row>
    <row r="262" spans="2:2" x14ac:dyDescent="0.2">
      <c r="B262" s="106"/>
    </row>
    <row r="263" spans="2:2" x14ac:dyDescent="0.2">
      <c r="B263" s="106"/>
    </row>
    <row r="264" spans="2:2" x14ac:dyDescent="0.2">
      <c r="B264" s="106"/>
    </row>
    <row r="265" spans="2:2" x14ac:dyDescent="0.2">
      <c r="B265" s="106"/>
    </row>
    <row r="266" spans="2:2" x14ac:dyDescent="0.2">
      <c r="B266" s="106"/>
    </row>
    <row r="267" spans="2:2" x14ac:dyDescent="0.2">
      <c r="B267" s="106"/>
    </row>
    <row r="268" spans="2:2" x14ac:dyDescent="0.2">
      <c r="B268" s="106"/>
    </row>
    <row r="269" spans="2:2" x14ac:dyDescent="0.2">
      <c r="B269" s="106"/>
    </row>
    <row r="270" spans="2:2" x14ac:dyDescent="0.2">
      <c r="B270" s="106"/>
    </row>
    <row r="271" spans="2:2" x14ac:dyDescent="0.2">
      <c r="B271" s="106"/>
    </row>
    <row r="272" spans="2:2" x14ac:dyDescent="0.2">
      <c r="B272" s="106"/>
    </row>
    <row r="273" spans="2:2" x14ac:dyDescent="0.2">
      <c r="B273" s="106"/>
    </row>
    <row r="274" spans="2:2" x14ac:dyDescent="0.2">
      <c r="B274" s="106"/>
    </row>
    <row r="275" spans="2:2" x14ac:dyDescent="0.2">
      <c r="B275" s="106"/>
    </row>
    <row r="276" spans="2:2" x14ac:dyDescent="0.2">
      <c r="B276" s="106"/>
    </row>
    <row r="277" spans="2:2" x14ac:dyDescent="0.2">
      <c r="B277" s="106"/>
    </row>
    <row r="278" spans="2:2" x14ac:dyDescent="0.2">
      <c r="B278" s="106"/>
    </row>
    <row r="279" spans="2:2" x14ac:dyDescent="0.2">
      <c r="B279" s="106"/>
    </row>
    <row r="280" spans="2:2" x14ac:dyDescent="0.2">
      <c r="B280" s="106"/>
    </row>
    <row r="281" spans="2:2" x14ac:dyDescent="0.2">
      <c r="B281" s="106"/>
    </row>
    <row r="282" spans="2:2" x14ac:dyDescent="0.2">
      <c r="B282" s="106"/>
    </row>
    <row r="283" spans="2:2" x14ac:dyDescent="0.2">
      <c r="B283" s="106"/>
    </row>
    <row r="284" spans="2:2" x14ac:dyDescent="0.2">
      <c r="B284" s="106"/>
    </row>
    <row r="285" spans="2:2" x14ac:dyDescent="0.2">
      <c r="B285" s="106"/>
    </row>
    <row r="286" spans="2:2" x14ac:dyDescent="0.2">
      <c r="B286" s="106"/>
    </row>
    <row r="287" spans="2:2" x14ac:dyDescent="0.2">
      <c r="B287" s="106"/>
    </row>
    <row r="288" spans="2:2" x14ac:dyDescent="0.2">
      <c r="B288" s="106"/>
    </row>
    <row r="289" spans="2:2" x14ac:dyDescent="0.2">
      <c r="B289" s="106"/>
    </row>
    <row r="290" spans="2:2" x14ac:dyDescent="0.2">
      <c r="B290" s="106"/>
    </row>
    <row r="291" spans="2:2" x14ac:dyDescent="0.2">
      <c r="B291" s="106"/>
    </row>
    <row r="292" spans="2:2" x14ac:dyDescent="0.2">
      <c r="B292" s="106"/>
    </row>
    <row r="293" spans="2:2" x14ac:dyDescent="0.2">
      <c r="B293" s="106"/>
    </row>
    <row r="294" spans="2:2" x14ac:dyDescent="0.2">
      <c r="B294" s="106"/>
    </row>
    <row r="295" spans="2:2" x14ac:dyDescent="0.2">
      <c r="B295" s="106"/>
    </row>
    <row r="296" spans="2:2" x14ac:dyDescent="0.2">
      <c r="B296" s="106"/>
    </row>
    <row r="297" spans="2:2" x14ac:dyDescent="0.2">
      <c r="B297" s="106"/>
    </row>
    <row r="298" spans="2:2" x14ac:dyDescent="0.2">
      <c r="B298" s="106"/>
    </row>
    <row r="299" spans="2:2" x14ac:dyDescent="0.2">
      <c r="B299" s="106"/>
    </row>
    <row r="300" spans="2:2" x14ac:dyDescent="0.2">
      <c r="B300" s="106"/>
    </row>
    <row r="301" spans="2:2" x14ac:dyDescent="0.2">
      <c r="B301" s="106"/>
    </row>
    <row r="302" spans="2:2" x14ac:dyDescent="0.2">
      <c r="B302" s="106"/>
    </row>
    <row r="303" spans="2:2" x14ac:dyDescent="0.2">
      <c r="B303" s="106"/>
    </row>
    <row r="304" spans="2:2" x14ac:dyDescent="0.2">
      <c r="B304" s="106"/>
    </row>
    <row r="305" spans="2:2" x14ac:dyDescent="0.2">
      <c r="B305" s="106"/>
    </row>
    <row r="306" spans="2:2" x14ac:dyDescent="0.2">
      <c r="B306" s="106"/>
    </row>
    <row r="307" spans="2:2" x14ac:dyDescent="0.2">
      <c r="B307" s="106"/>
    </row>
    <row r="308" spans="2:2" x14ac:dyDescent="0.2">
      <c r="B308" s="106"/>
    </row>
    <row r="309" spans="2:2" x14ac:dyDescent="0.2">
      <c r="B309" s="106"/>
    </row>
    <row r="310" spans="2:2" x14ac:dyDescent="0.2">
      <c r="B310" s="106"/>
    </row>
    <row r="311" spans="2:2" x14ac:dyDescent="0.2">
      <c r="B311" s="106"/>
    </row>
    <row r="312" spans="2:2" x14ac:dyDescent="0.2">
      <c r="B312" s="106"/>
    </row>
    <row r="313" spans="2:2" x14ac:dyDescent="0.2">
      <c r="B313" s="106"/>
    </row>
    <row r="314" spans="2:2" x14ac:dyDescent="0.2">
      <c r="B314" s="106"/>
    </row>
    <row r="315" spans="2:2" x14ac:dyDescent="0.2">
      <c r="B315" s="106"/>
    </row>
    <row r="316" spans="2:2" x14ac:dyDescent="0.2">
      <c r="B316" s="106"/>
    </row>
    <row r="317" spans="2:2" x14ac:dyDescent="0.2">
      <c r="B317" s="106"/>
    </row>
    <row r="318" spans="2:2" x14ac:dyDescent="0.2">
      <c r="B318" s="106"/>
    </row>
    <row r="319" spans="2:2" x14ac:dyDescent="0.2">
      <c r="B319" s="106"/>
    </row>
    <row r="320" spans="2:2" x14ac:dyDescent="0.2">
      <c r="B320" s="106"/>
    </row>
    <row r="321" spans="2:2" x14ac:dyDescent="0.2">
      <c r="B321" s="106"/>
    </row>
    <row r="322" spans="2:2" x14ac:dyDescent="0.2">
      <c r="B322" s="106"/>
    </row>
    <row r="323" spans="2:2" x14ac:dyDescent="0.2">
      <c r="B323" s="106"/>
    </row>
    <row r="324" spans="2:2" x14ac:dyDescent="0.2">
      <c r="B324" s="106"/>
    </row>
    <row r="325" spans="2:2" x14ac:dyDescent="0.2">
      <c r="B325" s="106"/>
    </row>
    <row r="326" spans="2:2" x14ac:dyDescent="0.2">
      <c r="B326" s="106"/>
    </row>
    <row r="327" spans="2:2" x14ac:dyDescent="0.2">
      <c r="B327" s="106"/>
    </row>
    <row r="328" spans="2:2" x14ac:dyDescent="0.2">
      <c r="B328" s="106"/>
    </row>
    <row r="329" spans="2:2" x14ac:dyDescent="0.2">
      <c r="B329" s="106"/>
    </row>
    <row r="330" spans="2:2" x14ac:dyDescent="0.2">
      <c r="B330" s="106"/>
    </row>
    <row r="331" spans="2:2" x14ac:dyDescent="0.2">
      <c r="B331" s="106"/>
    </row>
    <row r="332" spans="2:2" x14ac:dyDescent="0.2">
      <c r="B332" s="106"/>
    </row>
    <row r="333" spans="2:2" x14ac:dyDescent="0.2">
      <c r="B333" s="106"/>
    </row>
    <row r="334" spans="2:2" x14ac:dyDescent="0.2">
      <c r="B334" s="106"/>
    </row>
    <row r="335" spans="2:2" x14ac:dyDescent="0.2">
      <c r="B335" s="106"/>
    </row>
    <row r="336" spans="2:2" x14ac:dyDescent="0.2">
      <c r="B336" s="106"/>
    </row>
    <row r="337" spans="2:2" x14ac:dyDescent="0.2">
      <c r="B337" s="106"/>
    </row>
    <row r="338" spans="2:2" x14ac:dyDescent="0.2">
      <c r="B338" s="106"/>
    </row>
    <row r="339" spans="2:2" x14ac:dyDescent="0.2">
      <c r="B339" s="106"/>
    </row>
    <row r="340" spans="2:2" x14ac:dyDescent="0.2">
      <c r="B340" s="106"/>
    </row>
    <row r="341" spans="2:2" x14ac:dyDescent="0.2">
      <c r="B341" s="106"/>
    </row>
    <row r="342" spans="2:2" x14ac:dyDescent="0.2">
      <c r="B342" s="106"/>
    </row>
    <row r="343" spans="2:2" x14ac:dyDescent="0.2">
      <c r="B343" s="106"/>
    </row>
    <row r="344" spans="2:2" x14ac:dyDescent="0.2">
      <c r="B344" s="106"/>
    </row>
    <row r="345" spans="2:2" x14ac:dyDescent="0.2">
      <c r="B345" s="106"/>
    </row>
    <row r="346" spans="2:2" x14ac:dyDescent="0.2">
      <c r="B346" s="106"/>
    </row>
    <row r="347" spans="2:2" x14ac:dyDescent="0.2">
      <c r="B347" s="106"/>
    </row>
    <row r="348" spans="2:2" x14ac:dyDescent="0.2">
      <c r="B348" s="106"/>
    </row>
    <row r="349" spans="2:2" x14ac:dyDescent="0.2">
      <c r="B349" s="106"/>
    </row>
    <row r="350" spans="2:2" x14ac:dyDescent="0.2">
      <c r="B350" s="106"/>
    </row>
    <row r="351" spans="2:2" x14ac:dyDescent="0.2">
      <c r="B351" s="106"/>
    </row>
    <row r="352" spans="2:2" x14ac:dyDescent="0.2">
      <c r="B352" s="106"/>
    </row>
    <row r="353" spans="2:2" x14ac:dyDescent="0.2">
      <c r="B353" s="106"/>
    </row>
    <row r="354" spans="2:2" x14ac:dyDescent="0.2">
      <c r="B354" s="106"/>
    </row>
    <row r="355" spans="2:2" x14ac:dyDescent="0.2">
      <c r="B355" s="106"/>
    </row>
    <row r="356" spans="2:2" x14ac:dyDescent="0.2">
      <c r="B356" s="106"/>
    </row>
    <row r="357" spans="2:2" x14ac:dyDescent="0.2">
      <c r="B357" s="106"/>
    </row>
    <row r="358" spans="2:2" x14ac:dyDescent="0.2">
      <c r="B358" s="106"/>
    </row>
    <row r="359" spans="2:2" x14ac:dyDescent="0.2">
      <c r="B359" s="106"/>
    </row>
    <row r="360" spans="2:2" x14ac:dyDescent="0.2">
      <c r="B360" s="106"/>
    </row>
    <row r="361" spans="2:2" x14ac:dyDescent="0.2">
      <c r="B361" s="106"/>
    </row>
    <row r="362" spans="2:2" x14ac:dyDescent="0.2">
      <c r="B362" s="106"/>
    </row>
    <row r="363" spans="2:2" x14ac:dyDescent="0.2">
      <c r="B363" s="106"/>
    </row>
    <row r="364" spans="2:2" x14ac:dyDescent="0.2">
      <c r="B364" s="106"/>
    </row>
    <row r="365" spans="2:2" x14ac:dyDescent="0.2">
      <c r="B365" s="106"/>
    </row>
    <row r="366" spans="2:2" x14ac:dyDescent="0.2">
      <c r="B366" s="106"/>
    </row>
    <row r="367" spans="2:2" x14ac:dyDescent="0.2">
      <c r="B367" s="106"/>
    </row>
    <row r="368" spans="2:2" x14ac:dyDescent="0.2">
      <c r="B368" s="106"/>
    </row>
    <row r="369" spans="2:2" x14ac:dyDescent="0.2">
      <c r="B369" s="106"/>
    </row>
    <row r="370" spans="2:2" x14ac:dyDescent="0.2">
      <c r="B370" s="106"/>
    </row>
    <row r="371" spans="2:2" x14ac:dyDescent="0.2">
      <c r="B371" s="106"/>
    </row>
    <row r="372" spans="2:2" x14ac:dyDescent="0.2">
      <c r="B372" s="106"/>
    </row>
    <row r="373" spans="2:2" x14ac:dyDescent="0.2">
      <c r="B373" s="106"/>
    </row>
    <row r="374" spans="2:2" x14ac:dyDescent="0.2">
      <c r="B374" s="106"/>
    </row>
    <row r="375" spans="2:2" x14ac:dyDescent="0.2">
      <c r="B375" s="106"/>
    </row>
    <row r="376" spans="2:2" x14ac:dyDescent="0.2">
      <c r="B376" s="106"/>
    </row>
    <row r="377" spans="2:2" x14ac:dyDescent="0.2">
      <c r="B377" s="106"/>
    </row>
    <row r="378" spans="2:2" x14ac:dyDescent="0.2">
      <c r="B378" s="106"/>
    </row>
    <row r="379" spans="2:2" x14ac:dyDescent="0.2">
      <c r="B379" s="106"/>
    </row>
    <row r="380" spans="2:2" x14ac:dyDescent="0.2">
      <c r="B380" s="106"/>
    </row>
    <row r="381" spans="2:2" x14ac:dyDescent="0.2">
      <c r="B381" s="106"/>
    </row>
    <row r="382" spans="2:2" x14ac:dyDescent="0.2">
      <c r="B382" s="106"/>
    </row>
    <row r="383" spans="2:2" x14ac:dyDescent="0.2">
      <c r="B383" s="106"/>
    </row>
    <row r="384" spans="2:2" x14ac:dyDescent="0.2">
      <c r="B384" s="106"/>
    </row>
    <row r="385" spans="2:2" x14ac:dyDescent="0.2">
      <c r="B385" s="106"/>
    </row>
    <row r="386" spans="2:2" x14ac:dyDescent="0.2">
      <c r="B386" s="106"/>
    </row>
    <row r="387" spans="2:2" x14ac:dyDescent="0.2">
      <c r="B387" s="106"/>
    </row>
    <row r="388" spans="2:2" x14ac:dyDescent="0.2">
      <c r="B388" s="106"/>
    </row>
    <row r="389" spans="2:2" x14ac:dyDescent="0.2">
      <c r="B389" s="106"/>
    </row>
    <row r="390" spans="2:2" x14ac:dyDescent="0.2">
      <c r="B390" s="106"/>
    </row>
    <row r="391" spans="2:2" x14ac:dyDescent="0.2">
      <c r="B391" s="106"/>
    </row>
    <row r="392" spans="2:2" x14ac:dyDescent="0.2">
      <c r="B392" s="106"/>
    </row>
    <row r="393" spans="2:2" x14ac:dyDescent="0.2">
      <c r="B393" s="106"/>
    </row>
    <row r="394" spans="2:2" x14ac:dyDescent="0.2">
      <c r="B394" s="106"/>
    </row>
    <row r="395" spans="2:2" x14ac:dyDescent="0.2">
      <c r="B395" s="106"/>
    </row>
    <row r="396" spans="2:2" x14ac:dyDescent="0.2">
      <c r="B396" s="106"/>
    </row>
    <row r="397" spans="2:2" x14ac:dyDescent="0.2">
      <c r="B397" s="106"/>
    </row>
    <row r="398" spans="2:2" x14ac:dyDescent="0.2">
      <c r="B398" s="106"/>
    </row>
    <row r="399" spans="2:2" x14ac:dyDescent="0.2">
      <c r="B399" s="106"/>
    </row>
    <row r="400" spans="2:2" x14ac:dyDescent="0.2">
      <c r="B400" s="106"/>
    </row>
    <row r="401" spans="2:2" x14ac:dyDescent="0.2">
      <c r="B401" s="106"/>
    </row>
    <row r="402" spans="2:2" x14ac:dyDescent="0.2">
      <c r="B402" s="106"/>
    </row>
    <row r="403" spans="2:2" x14ac:dyDescent="0.2">
      <c r="B403" s="106"/>
    </row>
    <row r="404" spans="2:2" x14ac:dyDescent="0.2">
      <c r="B404" s="106"/>
    </row>
    <row r="405" spans="2:2" x14ac:dyDescent="0.2">
      <c r="B405" s="106"/>
    </row>
    <row r="406" spans="2:2" x14ac:dyDescent="0.2">
      <c r="B406" s="106"/>
    </row>
    <row r="407" spans="2:2" x14ac:dyDescent="0.2">
      <c r="B407" s="106"/>
    </row>
    <row r="408" spans="2:2" x14ac:dyDescent="0.2">
      <c r="B408" s="106"/>
    </row>
    <row r="409" spans="2:2" x14ac:dyDescent="0.2">
      <c r="B409" s="106"/>
    </row>
    <row r="410" spans="2:2" x14ac:dyDescent="0.2">
      <c r="B410" s="106"/>
    </row>
    <row r="411" spans="2:2" x14ac:dyDescent="0.2">
      <c r="B411" s="106"/>
    </row>
    <row r="412" spans="2:2" x14ac:dyDescent="0.2">
      <c r="B412" s="106"/>
    </row>
    <row r="413" spans="2:2" x14ac:dyDescent="0.2">
      <c r="B413" s="106"/>
    </row>
    <row r="414" spans="2:2" x14ac:dyDescent="0.2">
      <c r="B414" s="106"/>
    </row>
    <row r="415" spans="2:2" x14ac:dyDescent="0.2">
      <c r="B415" s="106"/>
    </row>
    <row r="416" spans="2:2" x14ac:dyDescent="0.2">
      <c r="B416" s="106"/>
    </row>
    <row r="417" spans="2:2" x14ac:dyDescent="0.2">
      <c r="B417" s="106"/>
    </row>
    <row r="418" spans="2:2" x14ac:dyDescent="0.2">
      <c r="B418" s="106"/>
    </row>
    <row r="419" spans="2:2" x14ac:dyDescent="0.2">
      <c r="B419" s="106"/>
    </row>
    <row r="420" spans="2:2" x14ac:dyDescent="0.2">
      <c r="B420" s="106"/>
    </row>
    <row r="421" spans="2:2" x14ac:dyDescent="0.2">
      <c r="B421" s="106"/>
    </row>
    <row r="422" spans="2:2" x14ac:dyDescent="0.2">
      <c r="B422" s="106"/>
    </row>
    <row r="423" spans="2:2" x14ac:dyDescent="0.2">
      <c r="B423" s="106"/>
    </row>
    <row r="424" spans="2:2" x14ac:dyDescent="0.2">
      <c r="B424" s="106"/>
    </row>
    <row r="425" spans="2:2" x14ac:dyDescent="0.2">
      <c r="B425" s="106"/>
    </row>
    <row r="426" spans="2:2" x14ac:dyDescent="0.2">
      <c r="B426" s="106"/>
    </row>
    <row r="427" spans="2:2" x14ac:dyDescent="0.2">
      <c r="B427" s="106"/>
    </row>
    <row r="428" spans="2:2" x14ac:dyDescent="0.2">
      <c r="B428" s="106"/>
    </row>
    <row r="429" spans="2:2" x14ac:dyDescent="0.2">
      <c r="B429" s="106"/>
    </row>
    <row r="430" spans="2:2" x14ac:dyDescent="0.2">
      <c r="B430" s="106"/>
    </row>
    <row r="431" spans="2:2" x14ac:dyDescent="0.2">
      <c r="B431" s="106"/>
    </row>
    <row r="432" spans="2:2" x14ac:dyDescent="0.2">
      <c r="B432" s="106"/>
    </row>
    <row r="433" spans="2:2" x14ac:dyDescent="0.2">
      <c r="B433" s="106"/>
    </row>
    <row r="434" spans="2:2" x14ac:dyDescent="0.2">
      <c r="B434" s="106"/>
    </row>
    <row r="435" spans="2:2" x14ac:dyDescent="0.2">
      <c r="B435" s="106"/>
    </row>
    <row r="436" spans="2:2" x14ac:dyDescent="0.2">
      <c r="B436" s="106"/>
    </row>
    <row r="437" spans="2:2" x14ac:dyDescent="0.2">
      <c r="B437" s="106"/>
    </row>
    <row r="438" spans="2:2" x14ac:dyDescent="0.2">
      <c r="B438" s="106"/>
    </row>
    <row r="439" spans="2:2" x14ac:dyDescent="0.2">
      <c r="B439" s="106"/>
    </row>
    <row r="440" spans="2:2" x14ac:dyDescent="0.2">
      <c r="B440" s="106"/>
    </row>
    <row r="441" spans="2:2" x14ac:dyDescent="0.2">
      <c r="B441" s="106"/>
    </row>
    <row r="442" spans="2:2" x14ac:dyDescent="0.2">
      <c r="B442" s="106"/>
    </row>
    <row r="443" spans="2:2" x14ac:dyDescent="0.2">
      <c r="B443" s="106"/>
    </row>
    <row r="444" spans="2:2" x14ac:dyDescent="0.2">
      <c r="B444" s="106"/>
    </row>
    <row r="445" spans="2:2" x14ac:dyDescent="0.2">
      <c r="B445" s="106"/>
    </row>
    <row r="446" spans="2:2" x14ac:dyDescent="0.2">
      <c r="B446" s="106"/>
    </row>
    <row r="447" spans="2:2" x14ac:dyDescent="0.2">
      <c r="B447" s="106"/>
    </row>
    <row r="448" spans="2:2" x14ac:dyDescent="0.2">
      <c r="B448" s="106"/>
    </row>
    <row r="449" spans="2:2" x14ac:dyDescent="0.2">
      <c r="B449" s="106"/>
    </row>
    <row r="450" spans="2:2" x14ac:dyDescent="0.2">
      <c r="B450" s="106"/>
    </row>
    <row r="451" spans="2:2" x14ac:dyDescent="0.2">
      <c r="B451" s="106"/>
    </row>
    <row r="452" spans="2:2" x14ac:dyDescent="0.2">
      <c r="B452" s="106"/>
    </row>
    <row r="453" spans="2:2" x14ac:dyDescent="0.2">
      <c r="B453" s="106"/>
    </row>
    <row r="454" spans="2:2" x14ac:dyDescent="0.2">
      <c r="B454" s="106"/>
    </row>
    <row r="455" spans="2:2" x14ac:dyDescent="0.2">
      <c r="B455" s="106"/>
    </row>
    <row r="456" spans="2:2" x14ac:dyDescent="0.2">
      <c r="B456" s="106"/>
    </row>
    <row r="457" spans="2:2" x14ac:dyDescent="0.2">
      <c r="B457" s="106"/>
    </row>
    <row r="458" spans="2:2" x14ac:dyDescent="0.2">
      <c r="B458" s="106"/>
    </row>
    <row r="459" spans="2:2" x14ac:dyDescent="0.2">
      <c r="B459" s="106"/>
    </row>
    <row r="460" spans="2:2" x14ac:dyDescent="0.2">
      <c r="B460" s="106"/>
    </row>
    <row r="461" spans="2:2" x14ac:dyDescent="0.2">
      <c r="B461" s="106"/>
    </row>
    <row r="462" spans="2:2" x14ac:dyDescent="0.2">
      <c r="B462" s="106"/>
    </row>
    <row r="463" spans="2:2" x14ac:dyDescent="0.2">
      <c r="B463" s="106"/>
    </row>
    <row r="464" spans="2:2" x14ac:dyDescent="0.2">
      <c r="B464" s="106"/>
    </row>
    <row r="465" spans="2:2" x14ac:dyDescent="0.2">
      <c r="B465" s="106"/>
    </row>
    <row r="466" spans="2:2" x14ac:dyDescent="0.2">
      <c r="B466" s="106"/>
    </row>
    <row r="467" spans="2:2" x14ac:dyDescent="0.2">
      <c r="B467" s="106"/>
    </row>
    <row r="468" spans="2:2" x14ac:dyDescent="0.2">
      <c r="B468" s="106"/>
    </row>
    <row r="469" spans="2:2" x14ac:dyDescent="0.2">
      <c r="B469" s="106"/>
    </row>
    <row r="470" spans="2:2" x14ac:dyDescent="0.2">
      <c r="B470" s="106"/>
    </row>
    <row r="471" spans="2:2" x14ac:dyDescent="0.2">
      <c r="B471" s="106"/>
    </row>
    <row r="472" spans="2:2" x14ac:dyDescent="0.2">
      <c r="B472" s="106"/>
    </row>
    <row r="473" spans="2:2" x14ac:dyDescent="0.2">
      <c r="B473" s="106"/>
    </row>
    <row r="474" spans="2:2" x14ac:dyDescent="0.2">
      <c r="B474" s="106"/>
    </row>
    <row r="475" spans="2:2" x14ac:dyDescent="0.2">
      <c r="B475" s="106"/>
    </row>
    <row r="476" spans="2:2" x14ac:dyDescent="0.2">
      <c r="B476" s="106"/>
    </row>
    <row r="477" spans="2:2" x14ac:dyDescent="0.2">
      <c r="B477" s="106"/>
    </row>
    <row r="478" spans="2:2" x14ac:dyDescent="0.2">
      <c r="B478" s="106"/>
    </row>
    <row r="479" spans="2:2" x14ac:dyDescent="0.2">
      <c r="B479" s="106"/>
    </row>
    <row r="480" spans="2:2" x14ac:dyDescent="0.2">
      <c r="B480" s="106"/>
    </row>
    <row r="481" spans="2:2" x14ac:dyDescent="0.2">
      <c r="B481" s="106"/>
    </row>
    <row r="482" spans="2:2" x14ac:dyDescent="0.2">
      <c r="B482" s="106"/>
    </row>
    <row r="483" spans="2:2" x14ac:dyDescent="0.2">
      <c r="B483" s="106"/>
    </row>
    <row r="484" spans="2:2" x14ac:dyDescent="0.2">
      <c r="B484" s="106"/>
    </row>
    <row r="485" spans="2:2" x14ac:dyDescent="0.2">
      <c r="B485" s="106"/>
    </row>
    <row r="486" spans="2:2" x14ac:dyDescent="0.2">
      <c r="B486" s="106"/>
    </row>
    <row r="487" spans="2:2" x14ac:dyDescent="0.2">
      <c r="B487" s="106"/>
    </row>
    <row r="488" spans="2:2" x14ac:dyDescent="0.2">
      <c r="B488" s="106"/>
    </row>
    <row r="489" spans="2:2" x14ac:dyDescent="0.2">
      <c r="B489" s="106"/>
    </row>
    <row r="490" spans="2:2" x14ac:dyDescent="0.2">
      <c r="B490" s="106"/>
    </row>
    <row r="491" spans="2:2" x14ac:dyDescent="0.2">
      <c r="B491" s="106"/>
    </row>
    <row r="492" spans="2:2" x14ac:dyDescent="0.2">
      <c r="B492" s="106"/>
    </row>
    <row r="493" spans="2:2" x14ac:dyDescent="0.2">
      <c r="B493" s="106"/>
    </row>
    <row r="494" spans="2:2" x14ac:dyDescent="0.2">
      <c r="B494" s="106"/>
    </row>
    <row r="495" spans="2:2" x14ac:dyDescent="0.2">
      <c r="B495" s="106"/>
    </row>
    <row r="496" spans="2:2" x14ac:dyDescent="0.2">
      <c r="B496" s="106"/>
    </row>
    <row r="497" spans="2:2" x14ac:dyDescent="0.2">
      <c r="B497" s="106"/>
    </row>
    <row r="498" spans="2:2" x14ac:dyDescent="0.2">
      <c r="B498" s="106"/>
    </row>
    <row r="499" spans="2:2" x14ac:dyDescent="0.2">
      <c r="B499" s="106"/>
    </row>
    <row r="500" spans="2:2" x14ac:dyDescent="0.2">
      <c r="B500" s="106"/>
    </row>
    <row r="501" spans="2:2" x14ac:dyDescent="0.2">
      <c r="B501" s="106"/>
    </row>
    <row r="502" spans="2:2" x14ac:dyDescent="0.2">
      <c r="B502" s="106"/>
    </row>
    <row r="503" spans="2:2" x14ac:dyDescent="0.2">
      <c r="B503" s="106"/>
    </row>
    <row r="504" spans="2:2" x14ac:dyDescent="0.2">
      <c r="B504" s="106"/>
    </row>
    <row r="505" spans="2:2" x14ac:dyDescent="0.2">
      <c r="B505" s="106"/>
    </row>
    <row r="506" spans="2:2" x14ac:dyDescent="0.2">
      <c r="B506" s="106"/>
    </row>
    <row r="507" spans="2:2" x14ac:dyDescent="0.2">
      <c r="B507" s="106"/>
    </row>
    <row r="508" spans="2:2" x14ac:dyDescent="0.2">
      <c r="B508" s="106"/>
    </row>
    <row r="509" spans="2:2" x14ac:dyDescent="0.2">
      <c r="B509" s="106"/>
    </row>
    <row r="510" spans="2:2" x14ac:dyDescent="0.2">
      <c r="B510" s="106"/>
    </row>
    <row r="511" spans="2:2" x14ac:dyDescent="0.2">
      <c r="B511" s="106"/>
    </row>
    <row r="512" spans="2:2" x14ac:dyDescent="0.2">
      <c r="B512" s="106"/>
    </row>
    <row r="513" spans="2:2" x14ac:dyDescent="0.2">
      <c r="B513" s="106"/>
    </row>
    <row r="514" spans="2:2" x14ac:dyDescent="0.2">
      <c r="B514" s="106"/>
    </row>
    <row r="515" spans="2:2" x14ac:dyDescent="0.2">
      <c r="B515" s="106"/>
    </row>
    <row r="516" spans="2:2" x14ac:dyDescent="0.2">
      <c r="B516" s="106"/>
    </row>
    <row r="517" spans="2:2" x14ac:dyDescent="0.2">
      <c r="B517" s="106"/>
    </row>
    <row r="518" spans="2:2" x14ac:dyDescent="0.2">
      <c r="B518" s="106"/>
    </row>
    <row r="519" spans="2:2" x14ac:dyDescent="0.2">
      <c r="B519" s="106"/>
    </row>
    <row r="520" spans="2:2" x14ac:dyDescent="0.2">
      <c r="B520" s="106"/>
    </row>
    <row r="521" spans="2:2" x14ac:dyDescent="0.2">
      <c r="B521" s="106"/>
    </row>
    <row r="522" spans="2:2" x14ac:dyDescent="0.2">
      <c r="B522" s="106"/>
    </row>
    <row r="523" spans="2:2" x14ac:dyDescent="0.2">
      <c r="B523" s="106"/>
    </row>
    <row r="524" spans="2:2" x14ac:dyDescent="0.2">
      <c r="B524" s="106"/>
    </row>
    <row r="525" spans="2:2" x14ac:dyDescent="0.2">
      <c r="B525" s="106"/>
    </row>
    <row r="526" spans="2:2" x14ac:dyDescent="0.2">
      <c r="B526" s="106"/>
    </row>
    <row r="527" spans="2:2" x14ac:dyDescent="0.2">
      <c r="B527" s="106"/>
    </row>
    <row r="528" spans="2:2" x14ac:dyDescent="0.2">
      <c r="B528" s="106"/>
    </row>
    <row r="529" spans="2:2" x14ac:dyDescent="0.2">
      <c r="B529" s="106"/>
    </row>
    <row r="530" spans="2:2" x14ac:dyDescent="0.2">
      <c r="B530" s="106"/>
    </row>
    <row r="531" spans="2:2" x14ac:dyDescent="0.2">
      <c r="B531" s="106"/>
    </row>
    <row r="532" spans="2:2" x14ac:dyDescent="0.2">
      <c r="B532" s="106"/>
    </row>
    <row r="533" spans="2:2" x14ac:dyDescent="0.2">
      <c r="B533" s="106"/>
    </row>
    <row r="534" spans="2:2" x14ac:dyDescent="0.2">
      <c r="B534" s="106"/>
    </row>
    <row r="535" spans="2:2" x14ac:dyDescent="0.2">
      <c r="B535" s="106"/>
    </row>
    <row r="536" spans="2:2" x14ac:dyDescent="0.2">
      <c r="B536" s="106"/>
    </row>
    <row r="537" spans="2:2" x14ac:dyDescent="0.2">
      <c r="B537" s="106"/>
    </row>
    <row r="538" spans="2:2" x14ac:dyDescent="0.2">
      <c r="B538" s="106"/>
    </row>
    <row r="539" spans="2:2" x14ac:dyDescent="0.2">
      <c r="B539" s="106"/>
    </row>
    <row r="540" spans="2:2" x14ac:dyDescent="0.2">
      <c r="B540" s="106"/>
    </row>
    <row r="541" spans="2:2" x14ac:dyDescent="0.2">
      <c r="B541" s="106"/>
    </row>
    <row r="542" spans="2:2" x14ac:dyDescent="0.2">
      <c r="B542" s="106"/>
    </row>
    <row r="543" spans="2:2" x14ac:dyDescent="0.2">
      <c r="B543" s="106"/>
    </row>
    <row r="544" spans="2:2" x14ac:dyDescent="0.2">
      <c r="B544" s="106"/>
    </row>
    <row r="545" spans="2:2" x14ac:dyDescent="0.2">
      <c r="B545" s="106"/>
    </row>
    <row r="546" spans="2:2" x14ac:dyDescent="0.2">
      <c r="B546" s="106"/>
    </row>
    <row r="547" spans="2:2" x14ac:dyDescent="0.2">
      <c r="B547" s="106"/>
    </row>
    <row r="548" spans="2:2" x14ac:dyDescent="0.2">
      <c r="B548" s="106"/>
    </row>
    <row r="549" spans="2:2" x14ac:dyDescent="0.2">
      <c r="B549" s="106"/>
    </row>
    <row r="550" spans="2:2" x14ac:dyDescent="0.2">
      <c r="B550" s="106"/>
    </row>
    <row r="551" spans="2:2" x14ac:dyDescent="0.2">
      <c r="B551" s="106"/>
    </row>
    <row r="552" spans="2:2" x14ac:dyDescent="0.2">
      <c r="B552" s="106"/>
    </row>
    <row r="553" spans="2:2" x14ac:dyDescent="0.2">
      <c r="B553" s="106"/>
    </row>
    <row r="554" spans="2:2" x14ac:dyDescent="0.2">
      <c r="B554" s="106"/>
    </row>
    <row r="555" spans="2:2" x14ac:dyDescent="0.2">
      <c r="B555" s="106"/>
    </row>
    <row r="556" spans="2:2" x14ac:dyDescent="0.2">
      <c r="B556" s="106"/>
    </row>
    <row r="557" spans="2:2" x14ac:dyDescent="0.2">
      <c r="B557" s="106"/>
    </row>
    <row r="558" spans="2:2" x14ac:dyDescent="0.2">
      <c r="B558" s="106"/>
    </row>
    <row r="559" spans="2:2" x14ac:dyDescent="0.2">
      <c r="B559" s="106"/>
    </row>
    <row r="560" spans="2:2" x14ac:dyDescent="0.2">
      <c r="B560" s="106"/>
    </row>
    <row r="561" spans="2:2" x14ac:dyDescent="0.2">
      <c r="B561" s="106"/>
    </row>
    <row r="562" spans="2:2" x14ac:dyDescent="0.2">
      <c r="B562" s="106"/>
    </row>
    <row r="563" spans="2:2" x14ac:dyDescent="0.2">
      <c r="B563" s="106"/>
    </row>
    <row r="564" spans="2:2" x14ac:dyDescent="0.2">
      <c r="B564" s="106"/>
    </row>
    <row r="565" spans="2:2" x14ac:dyDescent="0.2">
      <c r="B565" s="106"/>
    </row>
    <row r="566" spans="2:2" x14ac:dyDescent="0.2">
      <c r="B566" s="106"/>
    </row>
    <row r="567" spans="2:2" x14ac:dyDescent="0.2">
      <c r="B567" s="106"/>
    </row>
    <row r="568" spans="2:2" x14ac:dyDescent="0.2">
      <c r="B568" s="106"/>
    </row>
    <row r="569" spans="2:2" x14ac:dyDescent="0.2">
      <c r="B569" s="106"/>
    </row>
    <row r="570" spans="2:2" x14ac:dyDescent="0.2">
      <c r="B570" s="106"/>
    </row>
    <row r="571" spans="2:2" x14ac:dyDescent="0.2">
      <c r="B571" s="106"/>
    </row>
    <row r="572" spans="2:2" x14ac:dyDescent="0.2">
      <c r="B572" s="106"/>
    </row>
    <row r="573" spans="2:2" x14ac:dyDescent="0.2">
      <c r="B573" s="106"/>
    </row>
    <row r="574" spans="2:2" x14ac:dyDescent="0.2">
      <c r="B574" s="106"/>
    </row>
    <row r="575" spans="2:2" x14ac:dyDescent="0.2">
      <c r="B575" s="106"/>
    </row>
    <row r="576" spans="2:2" x14ac:dyDescent="0.2">
      <c r="B576" s="106"/>
    </row>
    <row r="577" spans="2:2" x14ac:dyDescent="0.2">
      <c r="B577" s="106"/>
    </row>
    <row r="578" spans="2:2" x14ac:dyDescent="0.2">
      <c r="B578" s="106"/>
    </row>
    <row r="579" spans="2:2" x14ac:dyDescent="0.2">
      <c r="B579" s="106"/>
    </row>
    <row r="580" spans="2:2" x14ac:dyDescent="0.2">
      <c r="B580" s="106"/>
    </row>
    <row r="581" spans="2:2" x14ac:dyDescent="0.2">
      <c r="B581" s="106"/>
    </row>
    <row r="582" spans="2:2" x14ac:dyDescent="0.2">
      <c r="B582" s="106"/>
    </row>
    <row r="583" spans="2:2" x14ac:dyDescent="0.2">
      <c r="B583" s="106"/>
    </row>
    <row r="584" spans="2:2" x14ac:dyDescent="0.2">
      <c r="B584" s="106"/>
    </row>
    <row r="585" spans="2:2" x14ac:dyDescent="0.2">
      <c r="B585" s="106"/>
    </row>
    <row r="586" spans="2:2" x14ac:dyDescent="0.2">
      <c r="B586" s="106"/>
    </row>
    <row r="587" spans="2:2" x14ac:dyDescent="0.2">
      <c r="B587" s="106"/>
    </row>
    <row r="588" spans="2:2" x14ac:dyDescent="0.2">
      <c r="B588" s="106"/>
    </row>
    <row r="589" spans="2:2" x14ac:dyDescent="0.2">
      <c r="B589" s="106"/>
    </row>
    <row r="590" spans="2:2" x14ac:dyDescent="0.2">
      <c r="B590" s="106"/>
    </row>
    <row r="591" spans="2:2" x14ac:dyDescent="0.2">
      <c r="B591" s="106"/>
    </row>
    <row r="592" spans="2:2" x14ac:dyDescent="0.2">
      <c r="B592" s="106"/>
    </row>
    <row r="593" spans="2:2" x14ac:dyDescent="0.2">
      <c r="B593" s="106"/>
    </row>
    <row r="594" spans="2:2" x14ac:dyDescent="0.2">
      <c r="B594" s="106"/>
    </row>
    <row r="595" spans="2:2" x14ac:dyDescent="0.2">
      <c r="B595" s="106"/>
    </row>
    <row r="596" spans="2:2" x14ac:dyDescent="0.2">
      <c r="B596" s="106"/>
    </row>
    <row r="597" spans="2:2" x14ac:dyDescent="0.2">
      <c r="B597" s="106"/>
    </row>
    <row r="598" spans="2:2" x14ac:dyDescent="0.2">
      <c r="B598" s="106"/>
    </row>
    <row r="599" spans="2:2" x14ac:dyDescent="0.2">
      <c r="B599" s="106"/>
    </row>
    <row r="600" spans="2:2" x14ac:dyDescent="0.2">
      <c r="B600" s="106"/>
    </row>
    <row r="601" spans="2:2" x14ac:dyDescent="0.2">
      <c r="B601" s="106"/>
    </row>
    <row r="602" spans="2:2" x14ac:dyDescent="0.2">
      <c r="B602" s="106"/>
    </row>
    <row r="603" spans="2:2" x14ac:dyDescent="0.2">
      <c r="B603" s="106"/>
    </row>
    <row r="604" spans="2:2" x14ac:dyDescent="0.2">
      <c r="B604" s="106"/>
    </row>
    <row r="605" spans="2:2" x14ac:dyDescent="0.2">
      <c r="B605" s="106"/>
    </row>
    <row r="606" spans="2:2" x14ac:dyDescent="0.2">
      <c r="B606" s="106"/>
    </row>
    <row r="607" spans="2:2" x14ac:dyDescent="0.2">
      <c r="B607" s="106"/>
    </row>
    <row r="608" spans="2:2" x14ac:dyDescent="0.2">
      <c r="B608" s="106"/>
    </row>
    <row r="609" spans="2:2" x14ac:dyDescent="0.2">
      <c r="B609" s="106"/>
    </row>
    <row r="610" spans="2:2" x14ac:dyDescent="0.2">
      <c r="B610" s="106"/>
    </row>
    <row r="611" spans="2:2" x14ac:dyDescent="0.2">
      <c r="B611" s="106"/>
    </row>
    <row r="612" spans="2:2" x14ac:dyDescent="0.2">
      <c r="B612" s="106"/>
    </row>
    <row r="613" spans="2:2" x14ac:dyDescent="0.2">
      <c r="B613" s="106"/>
    </row>
    <row r="614" spans="2:2" x14ac:dyDescent="0.2">
      <c r="B614" s="106"/>
    </row>
    <row r="615" spans="2:2" x14ac:dyDescent="0.2">
      <c r="B615" s="106"/>
    </row>
    <row r="616" spans="2:2" x14ac:dyDescent="0.2">
      <c r="B616" s="106"/>
    </row>
    <row r="617" spans="2:2" x14ac:dyDescent="0.2">
      <c r="B617" s="106"/>
    </row>
    <row r="618" spans="2:2" x14ac:dyDescent="0.2">
      <c r="B618" s="106"/>
    </row>
    <row r="619" spans="2:2" x14ac:dyDescent="0.2">
      <c r="B619" s="106"/>
    </row>
    <row r="620" spans="2:2" x14ac:dyDescent="0.2">
      <c r="B620" s="106"/>
    </row>
    <row r="621" spans="2:2" x14ac:dyDescent="0.2">
      <c r="B621" s="106"/>
    </row>
    <row r="622" spans="2:2" x14ac:dyDescent="0.2">
      <c r="B622" s="106"/>
    </row>
    <row r="623" spans="2:2" x14ac:dyDescent="0.2">
      <c r="B623" s="106"/>
    </row>
    <row r="624" spans="2:2" x14ac:dyDescent="0.2">
      <c r="B624" s="106"/>
    </row>
    <row r="625" spans="2:2" x14ac:dyDescent="0.2">
      <c r="B625" s="106"/>
    </row>
    <row r="626" spans="2:2" x14ac:dyDescent="0.2">
      <c r="B626" s="106"/>
    </row>
    <row r="627" spans="2:2" x14ac:dyDescent="0.2">
      <c r="B627" s="106"/>
    </row>
    <row r="628" spans="2:2" x14ac:dyDescent="0.2">
      <c r="B628" s="106"/>
    </row>
    <row r="629" spans="2:2" x14ac:dyDescent="0.2">
      <c r="B629" s="106"/>
    </row>
    <row r="630" spans="2:2" x14ac:dyDescent="0.2">
      <c r="B630" s="106"/>
    </row>
    <row r="631" spans="2:2" x14ac:dyDescent="0.2">
      <c r="B631" s="106"/>
    </row>
    <row r="632" spans="2:2" x14ac:dyDescent="0.2">
      <c r="B632" s="106"/>
    </row>
    <row r="633" spans="2:2" x14ac:dyDescent="0.2">
      <c r="B633" s="106"/>
    </row>
    <row r="634" spans="2:2" x14ac:dyDescent="0.2">
      <c r="B634" s="106"/>
    </row>
    <row r="635" spans="2:2" x14ac:dyDescent="0.2">
      <c r="B635" s="106"/>
    </row>
    <row r="636" spans="2:2" x14ac:dyDescent="0.2">
      <c r="B636" s="106"/>
    </row>
    <row r="637" spans="2:2" x14ac:dyDescent="0.2">
      <c r="B637" s="106"/>
    </row>
    <row r="638" spans="2:2" x14ac:dyDescent="0.2">
      <c r="B638" s="106"/>
    </row>
    <row r="639" spans="2:2" x14ac:dyDescent="0.2">
      <c r="B639" s="106"/>
    </row>
    <row r="640" spans="2:2" x14ac:dyDescent="0.2">
      <c r="B640" s="106"/>
    </row>
    <row r="641" spans="2:2" x14ac:dyDescent="0.2">
      <c r="B641" s="106"/>
    </row>
    <row r="642" spans="2:2" x14ac:dyDescent="0.2">
      <c r="B642" s="106"/>
    </row>
    <row r="643" spans="2:2" x14ac:dyDescent="0.2">
      <c r="B643" s="106"/>
    </row>
    <row r="644" spans="2:2" x14ac:dyDescent="0.2">
      <c r="B644" s="106"/>
    </row>
    <row r="645" spans="2:2" x14ac:dyDescent="0.2">
      <c r="B645" s="106"/>
    </row>
    <row r="646" spans="2:2" x14ac:dyDescent="0.2">
      <c r="B646" s="106"/>
    </row>
    <row r="647" spans="2:2" x14ac:dyDescent="0.2">
      <c r="B647" s="106"/>
    </row>
    <row r="648" spans="2:2" x14ac:dyDescent="0.2">
      <c r="B648" s="106"/>
    </row>
    <row r="649" spans="2:2" x14ac:dyDescent="0.2">
      <c r="B649" s="106"/>
    </row>
    <row r="650" spans="2:2" x14ac:dyDescent="0.2">
      <c r="B650" s="106"/>
    </row>
    <row r="651" spans="2:2" x14ac:dyDescent="0.2">
      <c r="B651" s="106"/>
    </row>
    <row r="652" spans="2:2" x14ac:dyDescent="0.2">
      <c r="B652" s="106"/>
    </row>
    <row r="653" spans="2:2" x14ac:dyDescent="0.2">
      <c r="B653" s="106"/>
    </row>
    <row r="654" spans="2:2" x14ac:dyDescent="0.2">
      <c r="B654" s="106"/>
    </row>
    <row r="655" spans="2:2" x14ac:dyDescent="0.2">
      <c r="B655" s="106"/>
    </row>
    <row r="656" spans="2:2" x14ac:dyDescent="0.2">
      <c r="B656" s="106"/>
    </row>
    <row r="657" spans="2:2" x14ac:dyDescent="0.2">
      <c r="B657" s="106"/>
    </row>
    <row r="658" spans="2:2" x14ac:dyDescent="0.2">
      <c r="B658" s="106"/>
    </row>
    <row r="659" spans="2:2" x14ac:dyDescent="0.2">
      <c r="B659" s="106"/>
    </row>
    <row r="660" spans="2:2" x14ac:dyDescent="0.2">
      <c r="B660" s="106"/>
    </row>
    <row r="661" spans="2:2" x14ac:dyDescent="0.2">
      <c r="B661" s="106"/>
    </row>
    <row r="662" spans="2:2" x14ac:dyDescent="0.2">
      <c r="B662" s="106"/>
    </row>
    <row r="663" spans="2:2" x14ac:dyDescent="0.2">
      <c r="B663" s="106"/>
    </row>
    <row r="664" spans="2:2" x14ac:dyDescent="0.2">
      <c r="B664" s="106"/>
    </row>
    <row r="665" spans="2:2" x14ac:dyDescent="0.2">
      <c r="B665" s="106"/>
    </row>
    <row r="666" spans="2:2" x14ac:dyDescent="0.2">
      <c r="B666" s="106"/>
    </row>
    <row r="667" spans="2:2" x14ac:dyDescent="0.2">
      <c r="B667" s="106"/>
    </row>
    <row r="668" spans="2:2" x14ac:dyDescent="0.2">
      <c r="B668" s="106"/>
    </row>
    <row r="669" spans="2:2" x14ac:dyDescent="0.2">
      <c r="B669" s="106"/>
    </row>
    <row r="670" spans="2:2" x14ac:dyDescent="0.2">
      <c r="B670" s="106"/>
    </row>
    <row r="671" spans="2:2" x14ac:dyDescent="0.2">
      <c r="B671" s="106"/>
    </row>
    <row r="672" spans="2:2" x14ac:dyDescent="0.2">
      <c r="B672" s="106"/>
    </row>
    <row r="673" spans="2:2" x14ac:dyDescent="0.2">
      <c r="B673" s="106"/>
    </row>
    <row r="674" spans="2:2" x14ac:dyDescent="0.2">
      <c r="B674" s="106"/>
    </row>
    <row r="675" spans="2:2" x14ac:dyDescent="0.2">
      <c r="B675" s="106"/>
    </row>
    <row r="676" spans="2:2" x14ac:dyDescent="0.2">
      <c r="B676" s="106"/>
    </row>
    <row r="677" spans="2:2" x14ac:dyDescent="0.2">
      <c r="B677" s="106"/>
    </row>
    <row r="678" spans="2:2" x14ac:dyDescent="0.2">
      <c r="B678" s="106"/>
    </row>
    <row r="679" spans="2:2" x14ac:dyDescent="0.2">
      <c r="B679" s="106"/>
    </row>
    <row r="680" spans="2:2" x14ac:dyDescent="0.2">
      <c r="B680" s="106"/>
    </row>
    <row r="681" spans="2:2" x14ac:dyDescent="0.2">
      <c r="B681" s="106"/>
    </row>
    <row r="682" spans="2:2" x14ac:dyDescent="0.2">
      <c r="B682" s="106"/>
    </row>
    <row r="683" spans="2:2" x14ac:dyDescent="0.2">
      <c r="B683" s="106"/>
    </row>
    <row r="684" spans="2:2" x14ac:dyDescent="0.2">
      <c r="B684" s="106"/>
    </row>
    <row r="685" spans="2:2" x14ac:dyDescent="0.2">
      <c r="B685" s="106"/>
    </row>
    <row r="686" spans="2:2" x14ac:dyDescent="0.2">
      <c r="B686" s="106"/>
    </row>
    <row r="687" spans="2:2" x14ac:dyDescent="0.2">
      <c r="B687" s="106"/>
    </row>
    <row r="688" spans="2:2" x14ac:dyDescent="0.2">
      <c r="B688" s="106"/>
    </row>
    <row r="689" spans="2:2" x14ac:dyDescent="0.2">
      <c r="B689" s="106"/>
    </row>
    <row r="690" spans="2:2" x14ac:dyDescent="0.2">
      <c r="B690" s="106"/>
    </row>
    <row r="691" spans="2:2" x14ac:dyDescent="0.2">
      <c r="B691" s="106"/>
    </row>
    <row r="692" spans="2:2" x14ac:dyDescent="0.2">
      <c r="B692" s="106"/>
    </row>
    <row r="693" spans="2:2" x14ac:dyDescent="0.2">
      <c r="B693" s="106"/>
    </row>
    <row r="694" spans="2:2" x14ac:dyDescent="0.2">
      <c r="B694" s="106"/>
    </row>
    <row r="695" spans="2:2" x14ac:dyDescent="0.2">
      <c r="B695" s="106"/>
    </row>
    <row r="696" spans="2:2" x14ac:dyDescent="0.2">
      <c r="B696" s="106"/>
    </row>
    <row r="697" spans="2:2" x14ac:dyDescent="0.2">
      <c r="B697" s="106"/>
    </row>
    <row r="698" spans="2:2" x14ac:dyDescent="0.2">
      <c r="B698" s="106"/>
    </row>
    <row r="699" spans="2:2" x14ac:dyDescent="0.2">
      <c r="B699" s="106"/>
    </row>
    <row r="700" spans="2:2" x14ac:dyDescent="0.2">
      <c r="B700" s="106"/>
    </row>
    <row r="701" spans="2:2" x14ac:dyDescent="0.2">
      <c r="B701" s="106"/>
    </row>
    <row r="702" spans="2:2" x14ac:dyDescent="0.2">
      <c r="B702" s="106"/>
    </row>
    <row r="703" spans="2:2" x14ac:dyDescent="0.2">
      <c r="B703" s="106"/>
    </row>
    <row r="704" spans="2:2" x14ac:dyDescent="0.2">
      <c r="B704" s="106"/>
    </row>
    <row r="705" spans="2:2" x14ac:dyDescent="0.2">
      <c r="B705" s="106"/>
    </row>
    <row r="706" spans="2:2" x14ac:dyDescent="0.2">
      <c r="B706" s="106"/>
    </row>
    <row r="707" spans="2:2" x14ac:dyDescent="0.2">
      <c r="B707" s="106"/>
    </row>
    <row r="708" spans="2:2" x14ac:dyDescent="0.2">
      <c r="B708" s="106"/>
    </row>
    <row r="709" spans="2:2" x14ac:dyDescent="0.2">
      <c r="B709" s="106"/>
    </row>
    <row r="710" spans="2:2" x14ac:dyDescent="0.2">
      <c r="B710" s="106"/>
    </row>
    <row r="711" spans="2:2" x14ac:dyDescent="0.2">
      <c r="B711" s="106"/>
    </row>
    <row r="712" spans="2:2" x14ac:dyDescent="0.2">
      <c r="B712" s="106"/>
    </row>
    <row r="713" spans="2:2" x14ac:dyDescent="0.2">
      <c r="B713" s="106"/>
    </row>
    <row r="714" spans="2:2" x14ac:dyDescent="0.2">
      <c r="B714" s="106"/>
    </row>
    <row r="715" spans="2:2" x14ac:dyDescent="0.2">
      <c r="B715" s="106"/>
    </row>
    <row r="716" spans="2:2" x14ac:dyDescent="0.2">
      <c r="B716" s="106"/>
    </row>
    <row r="717" spans="2:2" x14ac:dyDescent="0.2">
      <c r="B717" s="106"/>
    </row>
    <row r="718" spans="2:2" x14ac:dyDescent="0.2">
      <c r="B718" s="106"/>
    </row>
    <row r="719" spans="2:2" x14ac:dyDescent="0.2">
      <c r="B719" s="106"/>
    </row>
    <row r="720" spans="2:2" x14ac:dyDescent="0.2">
      <c r="B720" s="106"/>
    </row>
    <row r="721" spans="2:2" x14ac:dyDescent="0.2">
      <c r="B721" s="106"/>
    </row>
    <row r="722" spans="2:2" x14ac:dyDescent="0.2">
      <c r="B722" s="106"/>
    </row>
    <row r="723" spans="2:2" x14ac:dyDescent="0.2">
      <c r="B723" s="106"/>
    </row>
    <row r="724" spans="2:2" x14ac:dyDescent="0.2">
      <c r="B724" s="106"/>
    </row>
    <row r="725" spans="2:2" x14ac:dyDescent="0.2">
      <c r="B725" s="106"/>
    </row>
    <row r="726" spans="2:2" x14ac:dyDescent="0.2">
      <c r="B726" s="106"/>
    </row>
    <row r="727" spans="2:2" x14ac:dyDescent="0.2">
      <c r="B727" s="106"/>
    </row>
    <row r="728" spans="2:2" x14ac:dyDescent="0.2">
      <c r="B728" s="106"/>
    </row>
    <row r="729" spans="2:2" x14ac:dyDescent="0.2">
      <c r="B729" s="106"/>
    </row>
    <row r="730" spans="2:2" x14ac:dyDescent="0.2">
      <c r="B730" s="106"/>
    </row>
    <row r="731" spans="2:2" x14ac:dyDescent="0.2">
      <c r="B731" s="106"/>
    </row>
    <row r="732" spans="2:2" x14ac:dyDescent="0.2">
      <c r="B732" s="106"/>
    </row>
    <row r="733" spans="2:2" x14ac:dyDescent="0.2">
      <c r="B733" s="106"/>
    </row>
    <row r="734" spans="2:2" x14ac:dyDescent="0.2">
      <c r="B734" s="106"/>
    </row>
    <row r="735" spans="2:2" x14ac:dyDescent="0.2">
      <c r="B735" s="106"/>
    </row>
    <row r="736" spans="2:2" x14ac:dyDescent="0.2">
      <c r="B736" s="106"/>
    </row>
    <row r="737" spans="2:2" x14ac:dyDescent="0.2">
      <c r="B737" s="106"/>
    </row>
    <row r="738" spans="2:2" x14ac:dyDescent="0.2">
      <c r="B738" s="106"/>
    </row>
    <row r="739" spans="2:2" x14ac:dyDescent="0.2">
      <c r="B739" s="106"/>
    </row>
    <row r="740" spans="2:2" x14ac:dyDescent="0.2">
      <c r="B740" s="106"/>
    </row>
    <row r="741" spans="2:2" x14ac:dyDescent="0.2">
      <c r="B741" s="106"/>
    </row>
    <row r="742" spans="2:2" x14ac:dyDescent="0.2">
      <c r="B742" s="106"/>
    </row>
    <row r="743" spans="2:2" x14ac:dyDescent="0.2">
      <c r="B743" s="106"/>
    </row>
    <row r="744" spans="2:2" x14ac:dyDescent="0.2">
      <c r="B744" s="106"/>
    </row>
    <row r="745" spans="2:2" x14ac:dyDescent="0.2">
      <c r="B745" s="106"/>
    </row>
    <row r="746" spans="2:2" x14ac:dyDescent="0.2">
      <c r="B746" s="106"/>
    </row>
    <row r="747" spans="2:2" x14ac:dyDescent="0.2">
      <c r="B747" s="106"/>
    </row>
    <row r="748" spans="2:2" x14ac:dyDescent="0.2">
      <c r="B748" s="106"/>
    </row>
    <row r="749" spans="2:2" x14ac:dyDescent="0.2">
      <c r="B749" s="106"/>
    </row>
    <row r="750" spans="2:2" x14ac:dyDescent="0.2">
      <c r="B750" s="106"/>
    </row>
    <row r="751" spans="2:2" x14ac:dyDescent="0.2">
      <c r="B751" s="106"/>
    </row>
    <row r="752" spans="2:2" x14ac:dyDescent="0.2">
      <c r="B752" s="106"/>
    </row>
    <row r="753" spans="2:2" x14ac:dyDescent="0.2">
      <c r="B753" s="106"/>
    </row>
    <row r="754" spans="2:2" x14ac:dyDescent="0.2">
      <c r="B754" s="106"/>
    </row>
    <row r="755" spans="2:2" x14ac:dyDescent="0.2">
      <c r="B755" s="106"/>
    </row>
    <row r="756" spans="2:2" x14ac:dyDescent="0.2">
      <c r="B756" s="106"/>
    </row>
    <row r="757" spans="2:2" x14ac:dyDescent="0.2">
      <c r="B757" s="106"/>
    </row>
    <row r="758" spans="2:2" x14ac:dyDescent="0.2">
      <c r="B758" s="106"/>
    </row>
    <row r="759" spans="2:2" x14ac:dyDescent="0.2">
      <c r="B759" s="106"/>
    </row>
    <row r="760" spans="2:2" x14ac:dyDescent="0.2">
      <c r="B760" s="106"/>
    </row>
    <row r="761" spans="2:2" x14ac:dyDescent="0.2">
      <c r="B761" s="106"/>
    </row>
    <row r="762" spans="2:2" x14ac:dyDescent="0.2">
      <c r="B762" s="106"/>
    </row>
    <row r="763" spans="2:2" x14ac:dyDescent="0.2">
      <c r="B763" s="106"/>
    </row>
    <row r="764" spans="2:2" x14ac:dyDescent="0.2">
      <c r="B764" s="106"/>
    </row>
    <row r="765" spans="2:2" x14ac:dyDescent="0.2">
      <c r="B765" s="106"/>
    </row>
    <row r="766" spans="2:2" x14ac:dyDescent="0.2">
      <c r="B766" s="106"/>
    </row>
    <row r="767" spans="2:2" x14ac:dyDescent="0.2">
      <c r="B767" s="106"/>
    </row>
    <row r="768" spans="2:2" x14ac:dyDescent="0.2">
      <c r="B768" s="106"/>
    </row>
    <row r="769" spans="2:2" x14ac:dyDescent="0.2">
      <c r="B769" s="106"/>
    </row>
    <row r="770" spans="2:2" x14ac:dyDescent="0.2">
      <c r="B770" s="106"/>
    </row>
    <row r="771" spans="2:2" x14ac:dyDescent="0.2">
      <c r="B771" s="106"/>
    </row>
    <row r="772" spans="2:2" x14ac:dyDescent="0.2">
      <c r="B772" s="106"/>
    </row>
    <row r="773" spans="2:2" x14ac:dyDescent="0.2">
      <c r="B773" s="106"/>
    </row>
    <row r="774" spans="2:2" x14ac:dyDescent="0.2">
      <c r="B774" s="106"/>
    </row>
    <row r="775" spans="2:2" x14ac:dyDescent="0.2">
      <c r="B775" s="106"/>
    </row>
    <row r="776" spans="2:2" x14ac:dyDescent="0.2">
      <c r="B776" s="106"/>
    </row>
    <row r="777" spans="2:2" x14ac:dyDescent="0.2">
      <c r="B777" s="106"/>
    </row>
    <row r="778" spans="2:2" x14ac:dyDescent="0.2">
      <c r="B778" s="106"/>
    </row>
    <row r="779" spans="2:2" x14ac:dyDescent="0.2">
      <c r="B779" s="106"/>
    </row>
    <row r="780" spans="2:2" x14ac:dyDescent="0.2">
      <c r="B780" s="106"/>
    </row>
    <row r="781" spans="2:2" x14ac:dyDescent="0.2">
      <c r="B781" s="106"/>
    </row>
    <row r="782" spans="2:2" x14ac:dyDescent="0.2">
      <c r="B782" s="106"/>
    </row>
    <row r="783" spans="2:2" x14ac:dyDescent="0.2">
      <c r="B783" s="106"/>
    </row>
    <row r="784" spans="2:2" x14ac:dyDescent="0.2">
      <c r="B784" s="106"/>
    </row>
    <row r="785" spans="2:2" x14ac:dyDescent="0.2">
      <c r="B785" s="106"/>
    </row>
    <row r="786" spans="2:2" x14ac:dyDescent="0.2">
      <c r="B786" s="106"/>
    </row>
    <row r="787" spans="2:2" x14ac:dyDescent="0.2">
      <c r="B787" s="106"/>
    </row>
    <row r="788" spans="2:2" x14ac:dyDescent="0.2">
      <c r="B788" s="106"/>
    </row>
    <row r="789" spans="2:2" x14ac:dyDescent="0.2">
      <c r="B789" s="106"/>
    </row>
    <row r="790" spans="2:2" x14ac:dyDescent="0.2">
      <c r="B790" s="106"/>
    </row>
    <row r="791" spans="2:2" x14ac:dyDescent="0.2">
      <c r="B791" s="106"/>
    </row>
    <row r="792" spans="2:2" x14ac:dyDescent="0.2">
      <c r="B792" s="106"/>
    </row>
    <row r="793" spans="2:2" x14ac:dyDescent="0.2">
      <c r="B793" s="106"/>
    </row>
    <row r="794" spans="2:2" x14ac:dyDescent="0.2">
      <c r="B794" s="106"/>
    </row>
    <row r="795" spans="2:2" x14ac:dyDescent="0.2">
      <c r="B795" s="106"/>
    </row>
    <row r="796" spans="2:2" x14ac:dyDescent="0.2">
      <c r="B796" s="106"/>
    </row>
    <row r="797" spans="2:2" x14ac:dyDescent="0.2">
      <c r="B797" s="106"/>
    </row>
    <row r="798" spans="2:2" x14ac:dyDescent="0.2">
      <c r="B798" s="106"/>
    </row>
    <row r="799" spans="2:2" x14ac:dyDescent="0.2">
      <c r="B799" s="106"/>
    </row>
    <row r="800" spans="2:2" x14ac:dyDescent="0.2">
      <c r="B800" s="106"/>
    </row>
    <row r="801" spans="2:2" x14ac:dyDescent="0.2">
      <c r="B801" s="106"/>
    </row>
    <row r="802" spans="2:2" x14ac:dyDescent="0.2">
      <c r="B802" s="106"/>
    </row>
    <row r="803" spans="2:2" x14ac:dyDescent="0.2">
      <c r="B803" s="106"/>
    </row>
    <row r="804" spans="2:2" x14ac:dyDescent="0.2">
      <c r="B804" s="106"/>
    </row>
    <row r="805" spans="2:2" x14ac:dyDescent="0.2">
      <c r="B805" s="106"/>
    </row>
    <row r="806" spans="2:2" x14ac:dyDescent="0.2">
      <c r="B806" s="106"/>
    </row>
    <row r="807" spans="2:2" x14ac:dyDescent="0.2">
      <c r="B807" s="106"/>
    </row>
    <row r="808" spans="2:2" x14ac:dyDescent="0.2">
      <c r="B808" s="106"/>
    </row>
    <row r="809" spans="2:2" x14ac:dyDescent="0.2">
      <c r="B809" s="106"/>
    </row>
    <row r="810" spans="2:2" x14ac:dyDescent="0.2">
      <c r="B810" s="106"/>
    </row>
    <row r="811" spans="2:2" x14ac:dyDescent="0.2">
      <c r="B811" s="106"/>
    </row>
    <row r="812" spans="2:2" x14ac:dyDescent="0.2">
      <c r="B812" s="106"/>
    </row>
    <row r="813" spans="2:2" x14ac:dyDescent="0.2">
      <c r="B813" s="106"/>
    </row>
    <row r="814" spans="2:2" x14ac:dyDescent="0.2">
      <c r="B814" s="106"/>
    </row>
    <row r="815" spans="2:2" x14ac:dyDescent="0.2">
      <c r="B815" s="106"/>
    </row>
    <row r="816" spans="2:2" x14ac:dyDescent="0.2">
      <c r="B816" s="106"/>
    </row>
    <row r="817" spans="2:2" x14ac:dyDescent="0.2">
      <c r="B817" s="106"/>
    </row>
    <row r="818" spans="2:2" x14ac:dyDescent="0.2">
      <c r="B818" s="106"/>
    </row>
    <row r="819" spans="2:2" x14ac:dyDescent="0.2">
      <c r="B819" s="106"/>
    </row>
    <row r="820" spans="2:2" x14ac:dyDescent="0.2">
      <c r="B820" s="106"/>
    </row>
    <row r="821" spans="2:2" x14ac:dyDescent="0.2">
      <c r="B821" s="106"/>
    </row>
    <row r="822" spans="2:2" x14ac:dyDescent="0.2">
      <c r="B822" s="106"/>
    </row>
    <row r="823" spans="2:2" x14ac:dyDescent="0.2">
      <c r="B823" s="106"/>
    </row>
    <row r="824" spans="2:2" x14ac:dyDescent="0.2">
      <c r="B824" s="106"/>
    </row>
    <row r="825" spans="2:2" x14ac:dyDescent="0.2">
      <c r="B825" s="106"/>
    </row>
    <row r="826" spans="2:2" x14ac:dyDescent="0.2">
      <c r="B826" s="106"/>
    </row>
    <row r="827" spans="2:2" x14ac:dyDescent="0.2">
      <c r="B827" s="106"/>
    </row>
    <row r="828" spans="2:2" x14ac:dyDescent="0.2">
      <c r="B828" s="106"/>
    </row>
    <row r="829" spans="2:2" x14ac:dyDescent="0.2">
      <c r="B829" s="106"/>
    </row>
    <row r="830" spans="2:2" x14ac:dyDescent="0.2">
      <c r="B830" s="106"/>
    </row>
    <row r="831" spans="2:2" x14ac:dyDescent="0.2">
      <c r="B831" s="106"/>
    </row>
    <row r="832" spans="2:2" x14ac:dyDescent="0.2">
      <c r="B832" s="106"/>
    </row>
    <row r="833" spans="2:2" x14ac:dyDescent="0.2">
      <c r="B833" s="106"/>
    </row>
    <row r="834" spans="2:2" x14ac:dyDescent="0.2">
      <c r="B834" s="106"/>
    </row>
    <row r="835" spans="2:2" x14ac:dyDescent="0.2">
      <c r="B835" s="106"/>
    </row>
    <row r="836" spans="2:2" x14ac:dyDescent="0.2">
      <c r="B836" s="106"/>
    </row>
    <row r="837" spans="2:2" x14ac:dyDescent="0.2">
      <c r="B837" s="106"/>
    </row>
    <row r="838" spans="2:2" x14ac:dyDescent="0.2">
      <c r="B838" s="106"/>
    </row>
    <row r="839" spans="2:2" x14ac:dyDescent="0.2">
      <c r="B839" s="106"/>
    </row>
    <row r="840" spans="2:2" x14ac:dyDescent="0.2">
      <c r="B840" s="106"/>
    </row>
    <row r="841" spans="2:2" x14ac:dyDescent="0.2">
      <c r="B841" s="106"/>
    </row>
    <row r="842" spans="2:2" x14ac:dyDescent="0.2">
      <c r="B842" s="106"/>
    </row>
    <row r="843" spans="2:2" x14ac:dyDescent="0.2">
      <c r="B843" s="106"/>
    </row>
    <row r="844" spans="2:2" x14ac:dyDescent="0.2">
      <c r="B844" s="106"/>
    </row>
    <row r="845" spans="2:2" x14ac:dyDescent="0.2">
      <c r="B845" s="106"/>
    </row>
    <row r="846" spans="2:2" x14ac:dyDescent="0.2">
      <c r="B846" s="106"/>
    </row>
    <row r="847" spans="2:2" x14ac:dyDescent="0.2">
      <c r="B847" s="106"/>
    </row>
    <row r="848" spans="2:2" x14ac:dyDescent="0.2">
      <c r="B848" s="106"/>
    </row>
    <row r="849" spans="2:2" x14ac:dyDescent="0.2">
      <c r="B849" s="106"/>
    </row>
    <row r="850" spans="2:2" x14ac:dyDescent="0.2">
      <c r="B850" s="106"/>
    </row>
    <row r="851" spans="2:2" x14ac:dyDescent="0.2">
      <c r="B851" s="106"/>
    </row>
    <row r="852" spans="2:2" x14ac:dyDescent="0.2">
      <c r="B852" s="106"/>
    </row>
    <row r="853" spans="2:2" x14ac:dyDescent="0.2">
      <c r="B853" s="106"/>
    </row>
    <row r="854" spans="2:2" x14ac:dyDescent="0.2">
      <c r="B854" s="106"/>
    </row>
    <row r="855" spans="2:2" x14ac:dyDescent="0.2">
      <c r="B855" s="106"/>
    </row>
    <row r="856" spans="2:2" x14ac:dyDescent="0.2">
      <c r="B856" s="106"/>
    </row>
    <row r="857" spans="2:2" x14ac:dyDescent="0.2">
      <c r="B857" s="106"/>
    </row>
    <row r="858" spans="2:2" x14ac:dyDescent="0.2">
      <c r="B858" s="106"/>
    </row>
    <row r="859" spans="2:2" x14ac:dyDescent="0.2">
      <c r="B859" s="106"/>
    </row>
    <row r="860" spans="2:2" x14ac:dyDescent="0.2">
      <c r="B860" s="106"/>
    </row>
    <row r="861" spans="2:2" x14ac:dyDescent="0.2">
      <c r="B861" s="106"/>
    </row>
    <row r="862" spans="2:2" x14ac:dyDescent="0.2">
      <c r="B862" s="106"/>
    </row>
    <row r="863" spans="2:2" x14ac:dyDescent="0.2">
      <c r="B863" s="106"/>
    </row>
    <row r="864" spans="2:2" x14ac:dyDescent="0.2">
      <c r="B864" s="106"/>
    </row>
    <row r="865" spans="2:2" x14ac:dyDescent="0.2">
      <c r="B865" s="106"/>
    </row>
    <row r="866" spans="2:2" x14ac:dyDescent="0.2">
      <c r="B866" s="106"/>
    </row>
    <row r="867" spans="2:2" x14ac:dyDescent="0.2">
      <c r="B867" s="106"/>
    </row>
    <row r="868" spans="2:2" x14ac:dyDescent="0.2">
      <c r="B868" s="106"/>
    </row>
    <row r="869" spans="2:2" x14ac:dyDescent="0.2">
      <c r="B869" s="106"/>
    </row>
    <row r="870" spans="2:2" x14ac:dyDescent="0.2">
      <c r="B870" s="106"/>
    </row>
    <row r="871" spans="2:2" x14ac:dyDescent="0.2">
      <c r="B871" s="106"/>
    </row>
    <row r="872" spans="2:2" x14ac:dyDescent="0.2">
      <c r="B872" s="106"/>
    </row>
    <row r="873" spans="2:2" x14ac:dyDescent="0.2">
      <c r="B873" s="106"/>
    </row>
    <row r="874" spans="2:2" x14ac:dyDescent="0.2">
      <c r="B874" s="106"/>
    </row>
    <row r="875" spans="2:2" x14ac:dyDescent="0.2">
      <c r="B875" s="106"/>
    </row>
    <row r="876" spans="2:2" x14ac:dyDescent="0.2">
      <c r="B876" s="106"/>
    </row>
    <row r="877" spans="2:2" x14ac:dyDescent="0.2">
      <c r="B877" s="106"/>
    </row>
    <row r="878" spans="2:2" x14ac:dyDescent="0.2">
      <c r="B878" s="106"/>
    </row>
    <row r="879" spans="2:2" x14ac:dyDescent="0.2">
      <c r="B879" s="106"/>
    </row>
    <row r="880" spans="2:2" x14ac:dyDescent="0.2">
      <c r="B880" s="106"/>
    </row>
    <row r="881" spans="2:2" x14ac:dyDescent="0.2">
      <c r="B881" s="106"/>
    </row>
    <row r="882" spans="2:2" x14ac:dyDescent="0.2">
      <c r="B882" s="106"/>
    </row>
    <row r="883" spans="2:2" x14ac:dyDescent="0.2">
      <c r="B883" s="106"/>
    </row>
    <row r="884" spans="2:2" x14ac:dyDescent="0.2">
      <c r="B884" s="106"/>
    </row>
    <row r="885" spans="2:2" x14ac:dyDescent="0.2">
      <c r="B885" s="106"/>
    </row>
    <row r="886" spans="2:2" x14ac:dyDescent="0.2">
      <c r="B886" s="106"/>
    </row>
    <row r="887" spans="2:2" x14ac:dyDescent="0.2">
      <c r="B887" s="106"/>
    </row>
    <row r="888" spans="2:2" x14ac:dyDescent="0.2">
      <c r="B888" s="106"/>
    </row>
    <row r="889" spans="2:2" x14ac:dyDescent="0.2">
      <c r="B889" s="106"/>
    </row>
    <row r="890" spans="2:2" x14ac:dyDescent="0.2">
      <c r="B890" s="106"/>
    </row>
    <row r="891" spans="2:2" x14ac:dyDescent="0.2">
      <c r="B891" s="106"/>
    </row>
    <row r="892" spans="2:2" x14ac:dyDescent="0.2">
      <c r="B892" s="106"/>
    </row>
    <row r="893" spans="2:2" x14ac:dyDescent="0.2">
      <c r="B893" s="106"/>
    </row>
    <row r="894" spans="2:2" x14ac:dyDescent="0.2">
      <c r="B894" s="106"/>
    </row>
    <row r="895" spans="2:2" x14ac:dyDescent="0.2">
      <c r="B895" s="106"/>
    </row>
    <row r="896" spans="2:2" x14ac:dyDescent="0.2">
      <c r="B896" s="106"/>
    </row>
    <row r="897" spans="2:2" x14ac:dyDescent="0.2">
      <c r="B897" s="106"/>
    </row>
    <row r="898" spans="2:2" x14ac:dyDescent="0.2">
      <c r="B898" s="106"/>
    </row>
    <row r="899" spans="2:2" x14ac:dyDescent="0.2">
      <c r="B899" s="106"/>
    </row>
    <row r="900" spans="2:2" x14ac:dyDescent="0.2">
      <c r="B900" s="106"/>
    </row>
    <row r="901" spans="2:2" x14ac:dyDescent="0.2">
      <c r="B901" s="106"/>
    </row>
    <row r="902" spans="2:2" x14ac:dyDescent="0.2">
      <c r="B902" s="106"/>
    </row>
    <row r="903" spans="2:2" x14ac:dyDescent="0.2">
      <c r="B903" s="106"/>
    </row>
    <row r="904" spans="2:2" x14ac:dyDescent="0.2">
      <c r="B904" s="106"/>
    </row>
    <row r="905" spans="2:2" x14ac:dyDescent="0.2">
      <c r="B905" s="106"/>
    </row>
    <row r="906" spans="2:2" x14ac:dyDescent="0.2">
      <c r="B906" s="106"/>
    </row>
    <row r="907" spans="2:2" x14ac:dyDescent="0.2">
      <c r="B907" s="106"/>
    </row>
    <row r="908" spans="2:2" x14ac:dyDescent="0.2">
      <c r="B908" s="106"/>
    </row>
    <row r="909" spans="2:2" x14ac:dyDescent="0.2">
      <c r="B909" s="106"/>
    </row>
    <row r="910" spans="2:2" x14ac:dyDescent="0.2">
      <c r="B910" s="106"/>
    </row>
    <row r="911" spans="2:2" x14ac:dyDescent="0.2">
      <c r="B911" s="106"/>
    </row>
    <row r="912" spans="2:2" x14ac:dyDescent="0.2">
      <c r="B912" s="106"/>
    </row>
    <row r="913" spans="2:2" x14ac:dyDescent="0.2">
      <c r="B913" s="106"/>
    </row>
    <row r="914" spans="2:2" x14ac:dyDescent="0.2">
      <c r="B914" s="106"/>
    </row>
    <row r="915" spans="2:2" x14ac:dyDescent="0.2">
      <c r="B915" s="106"/>
    </row>
    <row r="916" spans="2:2" x14ac:dyDescent="0.2">
      <c r="B916" s="106"/>
    </row>
    <row r="917" spans="2:2" x14ac:dyDescent="0.2">
      <c r="B917" s="106"/>
    </row>
    <row r="918" spans="2:2" x14ac:dyDescent="0.2">
      <c r="B918" s="106"/>
    </row>
    <row r="919" spans="2:2" x14ac:dyDescent="0.2">
      <c r="B919" s="106"/>
    </row>
    <row r="920" spans="2:2" x14ac:dyDescent="0.2">
      <c r="B920" s="106"/>
    </row>
    <row r="921" spans="2:2" x14ac:dyDescent="0.2">
      <c r="B921" s="106"/>
    </row>
    <row r="922" spans="2:2" x14ac:dyDescent="0.2">
      <c r="B922" s="106"/>
    </row>
    <row r="923" spans="2:2" x14ac:dyDescent="0.2">
      <c r="B923" s="106"/>
    </row>
    <row r="924" spans="2:2" x14ac:dyDescent="0.2">
      <c r="B924" s="106"/>
    </row>
    <row r="925" spans="2:2" x14ac:dyDescent="0.2">
      <c r="B925" s="106"/>
    </row>
    <row r="926" spans="2:2" x14ac:dyDescent="0.2">
      <c r="B926" s="106"/>
    </row>
    <row r="927" spans="2:2" x14ac:dyDescent="0.2">
      <c r="B927" s="106"/>
    </row>
    <row r="928" spans="2:2" x14ac:dyDescent="0.2">
      <c r="B928" s="106"/>
    </row>
    <row r="929" spans="2:2" x14ac:dyDescent="0.2">
      <c r="B929" s="106"/>
    </row>
    <row r="930" spans="2:2" x14ac:dyDescent="0.2">
      <c r="B930" s="106"/>
    </row>
    <row r="931" spans="2:2" x14ac:dyDescent="0.2">
      <c r="B931" s="106"/>
    </row>
    <row r="932" spans="2:2" x14ac:dyDescent="0.2">
      <c r="B932" s="106"/>
    </row>
    <row r="933" spans="2:2" x14ac:dyDescent="0.2">
      <c r="B933" s="106"/>
    </row>
    <row r="934" spans="2:2" x14ac:dyDescent="0.2">
      <c r="B934" s="106"/>
    </row>
    <row r="935" spans="2:2" x14ac:dyDescent="0.2">
      <c r="B935" s="106"/>
    </row>
    <row r="936" spans="2:2" x14ac:dyDescent="0.2">
      <c r="B936" s="106"/>
    </row>
    <row r="937" spans="2:2" x14ac:dyDescent="0.2">
      <c r="B937" s="106"/>
    </row>
    <row r="938" spans="2:2" x14ac:dyDescent="0.2">
      <c r="B938" s="106"/>
    </row>
    <row r="939" spans="2:2" x14ac:dyDescent="0.2">
      <c r="B939" s="106"/>
    </row>
    <row r="940" spans="2:2" x14ac:dyDescent="0.2">
      <c r="B940" s="106"/>
    </row>
    <row r="941" spans="2:2" x14ac:dyDescent="0.2">
      <c r="B941" s="106"/>
    </row>
    <row r="942" spans="2:2" x14ac:dyDescent="0.2">
      <c r="B942" s="106"/>
    </row>
    <row r="943" spans="2:2" x14ac:dyDescent="0.2">
      <c r="B943" s="106"/>
    </row>
    <row r="944" spans="2:2" x14ac:dyDescent="0.2">
      <c r="B944" s="106"/>
    </row>
    <row r="945" spans="2:2" x14ac:dyDescent="0.2">
      <c r="B945" s="106"/>
    </row>
    <row r="946" spans="2:2" x14ac:dyDescent="0.2">
      <c r="B946" s="106"/>
    </row>
    <row r="947" spans="2:2" x14ac:dyDescent="0.2">
      <c r="B947" s="106"/>
    </row>
    <row r="948" spans="2:2" x14ac:dyDescent="0.2">
      <c r="B948" s="106"/>
    </row>
    <row r="949" spans="2:2" x14ac:dyDescent="0.2">
      <c r="B949" s="106"/>
    </row>
    <row r="950" spans="2:2" x14ac:dyDescent="0.2">
      <c r="B950" s="106"/>
    </row>
    <row r="951" spans="2:2" x14ac:dyDescent="0.2">
      <c r="B951" s="106"/>
    </row>
    <row r="952" spans="2:2" x14ac:dyDescent="0.2">
      <c r="B952" s="106"/>
    </row>
    <row r="953" spans="2:2" x14ac:dyDescent="0.2">
      <c r="B953" s="106"/>
    </row>
    <row r="954" spans="2:2" x14ac:dyDescent="0.2">
      <c r="B954" s="106"/>
    </row>
    <row r="955" spans="2:2" x14ac:dyDescent="0.2">
      <c r="B955" s="106"/>
    </row>
    <row r="956" spans="2:2" x14ac:dyDescent="0.2">
      <c r="B956" s="106"/>
    </row>
    <row r="957" spans="2:2" x14ac:dyDescent="0.2">
      <c r="B957" s="106"/>
    </row>
    <row r="958" spans="2:2" x14ac:dyDescent="0.2">
      <c r="B958" s="106"/>
    </row>
    <row r="959" spans="2:2" x14ac:dyDescent="0.2">
      <c r="B959" s="106"/>
    </row>
    <row r="960" spans="2:2" x14ac:dyDescent="0.2">
      <c r="B960" s="106"/>
    </row>
    <row r="961" spans="2:2" x14ac:dyDescent="0.2">
      <c r="B961" s="106"/>
    </row>
    <row r="962" spans="2:2" x14ac:dyDescent="0.2">
      <c r="B962" s="106"/>
    </row>
    <row r="963" spans="2:2" x14ac:dyDescent="0.2">
      <c r="B963" s="106"/>
    </row>
    <row r="964" spans="2:2" x14ac:dyDescent="0.2">
      <c r="B964" s="106"/>
    </row>
    <row r="965" spans="2:2" x14ac:dyDescent="0.2">
      <c r="B965" s="106"/>
    </row>
    <row r="966" spans="2:2" x14ac:dyDescent="0.2">
      <c r="B966" s="106"/>
    </row>
    <row r="967" spans="2:2" x14ac:dyDescent="0.2">
      <c r="B967" s="106"/>
    </row>
    <row r="968" spans="2:2" x14ac:dyDescent="0.2">
      <c r="B968" s="106"/>
    </row>
    <row r="969" spans="2:2" x14ac:dyDescent="0.2">
      <c r="B969" s="106"/>
    </row>
    <row r="970" spans="2:2" x14ac:dyDescent="0.2">
      <c r="B970" s="106"/>
    </row>
    <row r="971" spans="2:2" x14ac:dyDescent="0.2">
      <c r="B971" s="106"/>
    </row>
    <row r="972" spans="2:2" x14ac:dyDescent="0.2">
      <c r="B972" s="106"/>
    </row>
    <row r="973" spans="2:2" x14ac:dyDescent="0.2">
      <c r="B973" s="106"/>
    </row>
    <row r="974" spans="2:2" x14ac:dyDescent="0.2">
      <c r="B974" s="106"/>
    </row>
    <row r="975" spans="2:2" x14ac:dyDescent="0.2">
      <c r="B975" s="106"/>
    </row>
    <row r="976" spans="2:2" x14ac:dyDescent="0.2">
      <c r="B976" s="106"/>
    </row>
    <row r="977" spans="2:2" x14ac:dyDescent="0.2">
      <c r="B977" s="106"/>
    </row>
    <row r="978" spans="2:2" x14ac:dyDescent="0.2">
      <c r="B978" s="106"/>
    </row>
    <row r="979" spans="2:2" x14ac:dyDescent="0.2">
      <c r="B979" s="106"/>
    </row>
    <row r="980" spans="2:2" x14ac:dyDescent="0.2">
      <c r="B980" s="106"/>
    </row>
    <row r="981" spans="2:2" x14ac:dyDescent="0.2">
      <c r="B981" s="106"/>
    </row>
    <row r="982" spans="2:2" x14ac:dyDescent="0.2">
      <c r="B982" s="106"/>
    </row>
    <row r="983" spans="2:2" x14ac:dyDescent="0.2">
      <c r="B983" s="106"/>
    </row>
    <row r="984" spans="2:2" x14ac:dyDescent="0.2">
      <c r="B984" s="106"/>
    </row>
    <row r="985" spans="2:2" x14ac:dyDescent="0.2">
      <c r="B985" s="106"/>
    </row>
    <row r="986" spans="2:2" x14ac:dyDescent="0.2">
      <c r="B986" s="106"/>
    </row>
    <row r="987" spans="2:2" x14ac:dyDescent="0.2">
      <c r="B987" s="106"/>
    </row>
    <row r="988" spans="2:2" x14ac:dyDescent="0.2">
      <c r="B988" s="106"/>
    </row>
    <row r="989" spans="2:2" x14ac:dyDescent="0.2">
      <c r="B989" s="106"/>
    </row>
    <row r="990" spans="2:2" x14ac:dyDescent="0.2">
      <c r="B990" s="106"/>
    </row>
    <row r="991" spans="2:2" x14ac:dyDescent="0.2">
      <c r="B991" s="106"/>
    </row>
    <row r="992" spans="2:2" x14ac:dyDescent="0.2">
      <c r="B992" s="106"/>
    </row>
    <row r="993" spans="2:2" x14ac:dyDescent="0.2">
      <c r="B993" s="106"/>
    </row>
    <row r="994" spans="2:2" x14ac:dyDescent="0.2">
      <c r="B994" s="106"/>
    </row>
    <row r="995" spans="2:2" x14ac:dyDescent="0.2">
      <c r="B995" s="106"/>
    </row>
    <row r="996" spans="2:2" x14ac:dyDescent="0.2">
      <c r="B996" s="106"/>
    </row>
    <row r="997" spans="2:2" x14ac:dyDescent="0.2">
      <c r="B997" s="106"/>
    </row>
    <row r="998" spans="2:2" x14ac:dyDescent="0.2">
      <c r="B998" s="106"/>
    </row>
    <row r="999" spans="2:2" x14ac:dyDescent="0.2">
      <c r="B999" s="106"/>
    </row>
    <row r="1000" spans="2:2" x14ac:dyDescent="0.2">
      <c r="B1000" s="106"/>
    </row>
    <row r="1001" spans="2:2" x14ac:dyDescent="0.2">
      <c r="B1001" s="106"/>
    </row>
    <row r="1002" spans="2:2" x14ac:dyDescent="0.2">
      <c r="B1002" s="106"/>
    </row>
    <row r="1003" spans="2:2" x14ac:dyDescent="0.2">
      <c r="B1003" s="106"/>
    </row>
    <row r="1004" spans="2:2" x14ac:dyDescent="0.2">
      <c r="B1004" s="106"/>
    </row>
    <row r="1005" spans="2:2" x14ac:dyDescent="0.2">
      <c r="B1005" s="106"/>
    </row>
    <row r="1006" spans="2:2" x14ac:dyDescent="0.2">
      <c r="B1006" s="106"/>
    </row>
    <row r="1007" spans="2:2" x14ac:dyDescent="0.2">
      <c r="B1007" s="106"/>
    </row>
    <row r="1008" spans="2:2" x14ac:dyDescent="0.2">
      <c r="B1008" s="106"/>
    </row>
    <row r="1009" spans="2:2" x14ac:dyDescent="0.2">
      <c r="B1009" s="106"/>
    </row>
    <row r="1010" spans="2:2" x14ac:dyDescent="0.2">
      <c r="B1010" s="106"/>
    </row>
    <row r="1011" spans="2:2" x14ac:dyDescent="0.2">
      <c r="B1011" s="106"/>
    </row>
    <row r="1012" spans="2:2" x14ac:dyDescent="0.2">
      <c r="B1012" s="106"/>
    </row>
    <row r="1013" spans="2:2" x14ac:dyDescent="0.2">
      <c r="B1013" s="106"/>
    </row>
    <row r="1014" spans="2:2" x14ac:dyDescent="0.2">
      <c r="B1014" s="106"/>
    </row>
    <row r="1015" spans="2:2" x14ac:dyDescent="0.2">
      <c r="B1015" s="106"/>
    </row>
    <row r="1016" spans="2:2" x14ac:dyDescent="0.2">
      <c r="B1016" s="106"/>
    </row>
    <row r="1017" spans="2:2" x14ac:dyDescent="0.2">
      <c r="B1017" s="106"/>
    </row>
    <row r="1018" spans="2:2" x14ac:dyDescent="0.2">
      <c r="B1018" s="106"/>
    </row>
    <row r="1019" spans="2:2" x14ac:dyDescent="0.2">
      <c r="B1019" s="106"/>
    </row>
    <row r="1020" spans="2:2" x14ac:dyDescent="0.2">
      <c r="B1020" s="106"/>
    </row>
    <row r="1021" spans="2:2" x14ac:dyDescent="0.2">
      <c r="B1021" s="106"/>
    </row>
    <row r="1022" spans="2:2" x14ac:dyDescent="0.2">
      <c r="B1022" s="106"/>
    </row>
    <row r="1023" spans="2:2" x14ac:dyDescent="0.2">
      <c r="B1023" s="106"/>
    </row>
    <row r="1024" spans="2:2" x14ac:dyDescent="0.2">
      <c r="B1024" s="106"/>
    </row>
    <row r="1025" spans="2:2" x14ac:dyDescent="0.2">
      <c r="B1025" s="106"/>
    </row>
    <row r="1026" spans="2:2" x14ac:dyDescent="0.2">
      <c r="B1026" s="106"/>
    </row>
    <row r="1027" spans="2:2" x14ac:dyDescent="0.2">
      <c r="B1027" s="106"/>
    </row>
    <row r="1028" spans="2:2" x14ac:dyDescent="0.2">
      <c r="B1028" s="106"/>
    </row>
    <row r="1029" spans="2:2" x14ac:dyDescent="0.2">
      <c r="B1029" s="106"/>
    </row>
    <row r="1030" spans="2:2" x14ac:dyDescent="0.2">
      <c r="B1030" s="106"/>
    </row>
    <row r="1031" spans="2:2" x14ac:dyDescent="0.2">
      <c r="B1031" s="106"/>
    </row>
    <row r="1032" spans="2:2" x14ac:dyDescent="0.2">
      <c r="B1032" s="106"/>
    </row>
    <row r="1033" spans="2:2" x14ac:dyDescent="0.2">
      <c r="B1033" s="106"/>
    </row>
    <row r="1034" spans="2:2" x14ac:dyDescent="0.2">
      <c r="B1034" s="106"/>
    </row>
    <row r="1035" spans="2:2" x14ac:dyDescent="0.2">
      <c r="B1035" s="106"/>
    </row>
    <row r="1036" spans="2:2" x14ac:dyDescent="0.2">
      <c r="B1036" s="106"/>
    </row>
    <row r="1037" spans="2:2" x14ac:dyDescent="0.2">
      <c r="B1037" s="106"/>
    </row>
    <row r="1038" spans="2:2" x14ac:dyDescent="0.2">
      <c r="B1038" s="106"/>
    </row>
    <row r="1039" spans="2:2" x14ac:dyDescent="0.2">
      <c r="B1039" s="106"/>
    </row>
    <row r="1040" spans="2:2" x14ac:dyDescent="0.2">
      <c r="B1040" s="106"/>
    </row>
    <row r="1041" spans="2:2" x14ac:dyDescent="0.2">
      <c r="B1041" s="106"/>
    </row>
    <row r="1042" spans="2:2" x14ac:dyDescent="0.2">
      <c r="B1042" s="106"/>
    </row>
    <row r="1043" spans="2:2" x14ac:dyDescent="0.2">
      <c r="B1043" s="106"/>
    </row>
    <row r="1044" spans="2:2" x14ac:dyDescent="0.2">
      <c r="B1044" s="106"/>
    </row>
    <row r="1045" spans="2:2" x14ac:dyDescent="0.2">
      <c r="B1045" s="106"/>
    </row>
    <row r="1046" spans="2:2" x14ac:dyDescent="0.2">
      <c r="B1046" s="106"/>
    </row>
    <row r="1047" spans="2:2" x14ac:dyDescent="0.2">
      <c r="B1047" s="106"/>
    </row>
    <row r="1048" spans="2:2" x14ac:dyDescent="0.2">
      <c r="B1048" s="106"/>
    </row>
    <row r="1049" spans="2:2" x14ac:dyDescent="0.2">
      <c r="B1049" s="106"/>
    </row>
    <row r="1050" spans="2:2" x14ac:dyDescent="0.2">
      <c r="B1050" s="106"/>
    </row>
    <row r="1051" spans="2:2" x14ac:dyDescent="0.2">
      <c r="B1051" s="106"/>
    </row>
    <row r="1052" spans="2:2" x14ac:dyDescent="0.2">
      <c r="B1052" s="106"/>
    </row>
    <row r="1053" spans="2:2" x14ac:dyDescent="0.2">
      <c r="B1053" s="106"/>
    </row>
    <row r="1054" spans="2:2" x14ac:dyDescent="0.2">
      <c r="B1054" s="106"/>
    </row>
    <row r="1055" spans="2:2" x14ac:dyDescent="0.2">
      <c r="B1055" s="106"/>
    </row>
    <row r="1056" spans="2:2" x14ac:dyDescent="0.2">
      <c r="B1056" s="106"/>
    </row>
    <row r="1057" spans="2:2" x14ac:dyDescent="0.2">
      <c r="B1057" s="106"/>
    </row>
    <row r="1058" spans="2:2" x14ac:dyDescent="0.2">
      <c r="B1058" s="106"/>
    </row>
    <row r="1059" spans="2:2" x14ac:dyDescent="0.2">
      <c r="B1059" s="106"/>
    </row>
    <row r="1060" spans="2:2" x14ac:dyDescent="0.2">
      <c r="B1060" s="106"/>
    </row>
    <row r="1061" spans="2:2" x14ac:dyDescent="0.2">
      <c r="B1061" s="106"/>
    </row>
    <row r="1062" spans="2:2" x14ac:dyDescent="0.2">
      <c r="B1062" s="106"/>
    </row>
    <row r="1063" spans="2:2" x14ac:dyDescent="0.2">
      <c r="B1063" s="106"/>
    </row>
    <row r="1064" spans="2:2" x14ac:dyDescent="0.2">
      <c r="B1064" s="106"/>
    </row>
    <row r="1065" spans="2:2" x14ac:dyDescent="0.2">
      <c r="B1065" s="106"/>
    </row>
    <row r="1066" spans="2:2" x14ac:dyDescent="0.2">
      <c r="B1066" s="106"/>
    </row>
    <row r="1067" spans="2:2" x14ac:dyDescent="0.2">
      <c r="B1067" s="106"/>
    </row>
    <row r="1068" spans="2:2" x14ac:dyDescent="0.2">
      <c r="B1068" s="106"/>
    </row>
    <row r="1069" spans="2:2" x14ac:dyDescent="0.2">
      <c r="B1069" s="106"/>
    </row>
    <row r="1070" spans="2:2" x14ac:dyDescent="0.2">
      <c r="B1070" s="106"/>
    </row>
    <row r="1071" spans="2:2" x14ac:dyDescent="0.2">
      <c r="B1071" s="106"/>
    </row>
    <row r="1072" spans="2:2" x14ac:dyDescent="0.2">
      <c r="B1072" s="106"/>
    </row>
    <row r="1073" spans="2:2" x14ac:dyDescent="0.2">
      <c r="B1073" s="106"/>
    </row>
    <row r="1074" spans="2:2" x14ac:dyDescent="0.2">
      <c r="B1074" s="106"/>
    </row>
    <row r="1075" spans="2:2" x14ac:dyDescent="0.2">
      <c r="B1075" s="106"/>
    </row>
    <row r="1076" spans="2:2" x14ac:dyDescent="0.2">
      <c r="B1076" s="106"/>
    </row>
    <row r="1077" spans="2:2" x14ac:dyDescent="0.2">
      <c r="B1077" s="106"/>
    </row>
    <row r="1078" spans="2:2" x14ac:dyDescent="0.2">
      <c r="B1078" s="106"/>
    </row>
    <row r="1079" spans="2:2" x14ac:dyDescent="0.2">
      <c r="B1079" s="106"/>
    </row>
    <row r="1080" spans="2:2" x14ac:dyDescent="0.2">
      <c r="B1080" s="106"/>
    </row>
    <row r="1081" spans="2:2" x14ac:dyDescent="0.2">
      <c r="B1081" s="106"/>
    </row>
    <row r="1082" spans="2:2" x14ac:dyDescent="0.2">
      <c r="B1082" s="106"/>
    </row>
    <row r="1083" spans="2:2" x14ac:dyDescent="0.2">
      <c r="B1083" s="106"/>
    </row>
    <row r="1084" spans="2:2" x14ac:dyDescent="0.2">
      <c r="B1084" s="106"/>
    </row>
    <row r="1085" spans="2:2" x14ac:dyDescent="0.2">
      <c r="B1085" s="106"/>
    </row>
    <row r="1086" spans="2:2" x14ac:dyDescent="0.2">
      <c r="B1086" s="106"/>
    </row>
    <row r="1087" spans="2:2" x14ac:dyDescent="0.2">
      <c r="B1087" s="106"/>
    </row>
    <row r="1088" spans="2:2" x14ac:dyDescent="0.2">
      <c r="B1088" s="106"/>
    </row>
    <row r="1089" spans="2:2" x14ac:dyDescent="0.2">
      <c r="B1089" s="106"/>
    </row>
    <row r="1090" spans="2:2" x14ac:dyDescent="0.2">
      <c r="B1090" s="106"/>
    </row>
    <row r="1091" spans="2:2" x14ac:dyDescent="0.2">
      <c r="B1091" s="106"/>
    </row>
    <row r="1092" spans="2:2" x14ac:dyDescent="0.2">
      <c r="B1092" s="106"/>
    </row>
    <row r="1093" spans="2:2" x14ac:dyDescent="0.2">
      <c r="B1093" s="106"/>
    </row>
    <row r="1094" spans="2:2" x14ac:dyDescent="0.2">
      <c r="B1094" s="106"/>
    </row>
    <row r="1095" spans="2:2" x14ac:dyDescent="0.2">
      <c r="B1095" s="106"/>
    </row>
    <row r="1096" spans="2:2" x14ac:dyDescent="0.2">
      <c r="B1096" s="106"/>
    </row>
    <row r="1097" spans="2:2" x14ac:dyDescent="0.2">
      <c r="B1097" s="106"/>
    </row>
    <row r="1098" spans="2:2" x14ac:dyDescent="0.2">
      <c r="B1098" s="106"/>
    </row>
    <row r="1099" spans="2:2" x14ac:dyDescent="0.2">
      <c r="B1099" s="106"/>
    </row>
    <row r="1100" spans="2:2" x14ac:dyDescent="0.2">
      <c r="B1100" s="106"/>
    </row>
    <row r="1101" spans="2:2" x14ac:dyDescent="0.2">
      <c r="B1101" s="106"/>
    </row>
    <row r="1102" spans="2:2" x14ac:dyDescent="0.2">
      <c r="B1102" s="106"/>
    </row>
    <row r="1103" spans="2:2" x14ac:dyDescent="0.2">
      <c r="B1103" s="106"/>
    </row>
    <row r="1104" spans="2:2" x14ac:dyDescent="0.2">
      <c r="B1104" s="106"/>
    </row>
    <row r="1105" spans="2:2" x14ac:dyDescent="0.2">
      <c r="B1105" s="106"/>
    </row>
    <row r="1106" spans="2:2" x14ac:dyDescent="0.2">
      <c r="B1106" s="106"/>
    </row>
    <row r="1107" spans="2:2" x14ac:dyDescent="0.2">
      <c r="B1107" s="106"/>
    </row>
    <row r="1108" spans="2:2" x14ac:dyDescent="0.2">
      <c r="B1108" s="106"/>
    </row>
    <row r="1109" spans="2:2" x14ac:dyDescent="0.2">
      <c r="B1109" s="106"/>
    </row>
    <row r="1110" spans="2:2" x14ac:dyDescent="0.2">
      <c r="B1110" s="106"/>
    </row>
    <row r="1111" spans="2:2" x14ac:dyDescent="0.2">
      <c r="B1111" s="106"/>
    </row>
    <row r="1112" spans="2:2" x14ac:dyDescent="0.2">
      <c r="B1112" s="106"/>
    </row>
    <row r="1113" spans="2:2" x14ac:dyDescent="0.2">
      <c r="B1113" s="106"/>
    </row>
    <row r="1114" spans="2:2" x14ac:dyDescent="0.2">
      <c r="B1114" s="106"/>
    </row>
    <row r="1115" spans="2:2" x14ac:dyDescent="0.2">
      <c r="B1115" s="106"/>
    </row>
    <row r="1116" spans="2:2" x14ac:dyDescent="0.2">
      <c r="B1116" s="106"/>
    </row>
    <row r="1117" spans="2:2" x14ac:dyDescent="0.2">
      <c r="B1117" s="106"/>
    </row>
    <row r="1118" spans="2:2" x14ac:dyDescent="0.2">
      <c r="B1118" s="106"/>
    </row>
    <row r="1119" spans="2:2" x14ac:dyDescent="0.2">
      <c r="B1119" s="106"/>
    </row>
    <row r="1120" spans="2:2" x14ac:dyDescent="0.2">
      <c r="B1120" s="106"/>
    </row>
    <row r="1121" spans="2:2" x14ac:dyDescent="0.2">
      <c r="B1121" s="106"/>
    </row>
    <row r="1122" spans="2:2" x14ac:dyDescent="0.2">
      <c r="B1122" s="106"/>
    </row>
    <row r="1123" spans="2:2" x14ac:dyDescent="0.2">
      <c r="B1123" s="106"/>
    </row>
    <row r="1124" spans="2:2" x14ac:dyDescent="0.2">
      <c r="B1124" s="106"/>
    </row>
    <row r="1125" spans="2:2" x14ac:dyDescent="0.2">
      <c r="B1125" s="106"/>
    </row>
    <row r="1126" spans="2:2" x14ac:dyDescent="0.2">
      <c r="B1126" s="106"/>
    </row>
    <row r="1127" spans="2:2" x14ac:dyDescent="0.2">
      <c r="B1127" s="106"/>
    </row>
    <row r="1128" spans="2:2" x14ac:dyDescent="0.2">
      <c r="B1128" s="106"/>
    </row>
    <row r="1129" spans="2:2" x14ac:dyDescent="0.2">
      <c r="B1129" s="106"/>
    </row>
    <row r="1130" spans="2:2" x14ac:dyDescent="0.2">
      <c r="B1130" s="106"/>
    </row>
    <row r="1131" spans="2:2" x14ac:dyDescent="0.2">
      <c r="B1131" s="106"/>
    </row>
    <row r="1132" spans="2:2" x14ac:dyDescent="0.2">
      <c r="B1132" s="106"/>
    </row>
    <row r="1133" spans="2:2" x14ac:dyDescent="0.2">
      <c r="B1133" s="106"/>
    </row>
    <row r="1134" spans="2:2" x14ac:dyDescent="0.2">
      <c r="B1134" s="106"/>
    </row>
    <row r="1135" spans="2:2" x14ac:dyDescent="0.2">
      <c r="B1135" s="106"/>
    </row>
    <row r="1136" spans="2:2" x14ac:dyDescent="0.2">
      <c r="B1136" s="106"/>
    </row>
    <row r="1137" spans="2:2" x14ac:dyDescent="0.2">
      <c r="B1137" s="106"/>
    </row>
    <row r="1138" spans="2:2" x14ac:dyDescent="0.2">
      <c r="B1138" s="106"/>
    </row>
    <row r="1139" spans="2:2" x14ac:dyDescent="0.2">
      <c r="B1139" s="106"/>
    </row>
    <row r="1140" spans="2:2" x14ac:dyDescent="0.2">
      <c r="B1140" s="106"/>
    </row>
    <row r="1141" spans="2:2" x14ac:dyDescent="0.2">
      <c r="B1141" s="106"/>
    </row>
    <row r="1142" spans="2:2" x14ac:dyDescent="0.2">
      <c r="B1142" s="106"/>
    </row>
    <row r="1143" spans="2:2" x14ac:dyDescent="0.2">
      <c r="B1143" s="106"/>
    </row>
    <row r="1144" spans="2:2" x14ac:dyDescent="0.2">
      <c r="B1144" s="106"/>
    </row>
    <row r="1145" spans="2:2" x14ac:dyDescent="0.2">
      <c r="B1145" s="106"/>
    </row>
    <row r="1146" spans="2:2" x14ac:dyDescent="0.2">
      <c r="B1146" s="106"/>
    </row>
    <row r="1147" spans="2:2" x14ac:dyDescent="0.2">
      <c r="B1147" s="106"/>
    </row>
    <row r="1148" spans="2:2" x14ac:dyDescent="0.2">
      <c r="B1148" s="106"/>
    </row>
    <row r="1149" spans="2:2" x14ac:dyDescent="0.2">
      <c r="B1149" s="106"/>
    </row>
    <row r="1150" spans="2:2" x14ac:dyDescent="0.2">
      <c r="B1150" s="106"/>
    </row>
    <row r="1151" spans="2:2" x14ac:dyDescent="0.2">
      <c r="B1151" s="106"/>
    </row>
    <row r="1152" spans="2:2" x14ac:dyDescent="0.2">
      <c r="B1152" s="106"/>
    </row>
    <row r="1153" spans="2:2" x14ac:dyDescent="0.2">
      <c r="B1153" s="106"/>
    </row>
    <row r="1154" spans="2:2" x14ac:dyDescent="0.2">
      <c r="B1154" s="106"/>
    </row>
    <row r="1155" spans="2:2" x14ac:dyDescent="0.2">
      <c r="B1155" s="106"/>
    </row>
    <row r="1156" spans="2:2" x14ac:dyDescent="0.2">
      <c r="B1156" s="106"/>
    </row>
    <row r="1157" spans="2:2" x14ac:dyDescent="0.2">
      <c r="B1157" s="106"/>
    </row>
    <row r="1158" spans="2:2" x14ac:dyDescent="0.2">
      <c r="B1158" s="106"/>
    </row>
    <row r="1159" spans="2:2" x14ac:dyDescent="0.2">
      <c r="B1159" s="106"/>
    </row>
    <row r="1160" spans="2:2" x14ac:dyDescent="0.2">
      <c r="B1160" s="106"/>
    </row>
    <row r="1161" spans="2:2" x14ac:dyDescent="0.2">
      <c r="B1161" s="106"/>
    </row>
    <row r="1162" spans="2:2" x14ac:dyDescent="0.2">
      <c r="B1162" s="106"/>
    </row>
    <row r="1163" spans="2:2" x14ac:dyDescent="0.2">
      <c r="B1163" s="106"/>
    </row>
    <row r="1164" spans="2:2" x14ac:dyDescent="0.2">
      <c r="B1164" s="106"/>
    </row>
    <row r="1165" spans="2:2" x14ac:dyDescent="0.2">
      <c r="B1165" s="106"/>
    </row>
    <row r="1166" spans="2:2" x14ac:dyDescent="0.2">
      <c r="B1166" s="106"/>
    </row>
    <row r="1167" spans="2:2" x14ac:dyDescent="0.2">
      <c r="B1167" s="106"/>
    </row>
    <row r="1168" spans="2:2" x14ac:dyDescent="0.2">
      <c r="B1168" s="106"/>
    </row>
    <row r="1169" spans="2:2" x14ac:dyDescent="0.2">
      <c r="B1169" s="106"/>
    </row>
    <row r="1170" spans="2:2" x14ac:dyDescent="0.2">
      <c r="B1170" s="106"/>
    </row>
    <row r="1171" spans="2:2" x14ac:dyDescent="0.2">
      <c r="B1171" s="106"/>
    </row>
    <row r="1172" spans="2:2" x14ac:dyDescent="0.2">
      <c r="B1172" s="106"/>
    </row>
    <row r="1173" spans="2:2" x14ac:dyDescent="0.2">
      <c r="B1173" s="106"/>
    </row>
    <row r="1174" spans="2:2" x14ac:dyDescent="0.2">
      <c r="B1174" s="106"/>
    </row>
    <row r="1175" spans="2:2" x14ac:dyDescent="0.2">
      <c r="B1175" s="106"/>
    </row>
    <row r="1176" spans="2:2" x14ac:dyDescent="0.2">
      <c r="B1176" s="106"/>
    </row>
    <row r="1177" spans="2:2" x14ac:dyDescent="0.2">
      <c r="B1177" s="106"/>
    </row>
    <row r="1178" spans="2:2" x14ac:dyDescent="0.2">
      <c r="B1178" s="106"/>
    </row>
    <row r="1179" spans="2:2" x14ac:dyDescent="0.2">
      <c r="B1179" s="106"/>
    </row>
    <row r="1180" spans="2:2" x14ac:dyDescent="0.2">
      <c r="B1180" s="106"/>
    </row>
    <row r="1181" spans="2:2" x14ac:dyDescent="0.2">
      <c r="B1181" s="106"/>
    </row>
    <row r="1182" spans="2:2" x14ac:dyDescent="0.2">
      <c r="B1182" s="106"/>
    </row>
    <row r="1183" spans="2:2" x14ac:dyDescent="0.2">
      <c r="B1183" s="106"/>
    </row>
    <row r="1184" spans="2:2" x14ac:dyDescent="0.2">
      <c r="B1184" s="106"/>
    </row>
    <row r="1185" spans="2:2" x14ac:dyDescent="0.2">
      <c r="B1185" s="106"/>
    </row>
    <row r="1186" spans="2:2" x14ac:dyDescent="0.2">
      <c r="B1186" s="106"/>
    </row>
    <row r="1187" spans="2:2" x14ac:dyDescent="0.2">
      <c r="B1187" s="106"/>
    </row>
    <row r="1188" spans="2:2" x14ac:dyDescent="0.2">
      <c r="B1188" s="106"/>
    </row>
    <row r="1189" spans="2:2" x14ac:dyDescent="0.2">
      <c r="B1189" s="106"/>
    </row>
    <row r="1190" spans="2:2" x14ac:dyDescent="0.2">
      <c r="B1190" s="106"/>
    </row>
    <row r="1191" spans="2:2" x14ac:dyDescent="0.2">
      <c r="B1191" s="106"/>
    </row>
    <row r="1192" spans="2:2" x14ac:dyDescent="0.2">
      <c r="B1192" s="106"/>
    </row>
    <row r="1193" spans="2:2" x14ac:dyDescent="0.2">
      <c r="B1193" s="106"/>
    </row>
    <row r="1194" spans="2:2" x14ac:dyDescent="0.2">
      <c r="B1194" s="106"/>
    </row>
    <row r="1195" spans="2:2" x14ac:dyDescent="0.2">
      <c r="B1195" s="106"/>
    </row>
    <row r="1196" spans="2:2" x14ac:dyDescent="0.2">
      <c r="B1196" s="106"/>
    </row>
    <row r="1197" spans="2:2" x14ac:dyDescent="0.2">
      <c r="B1197" s="106"/>
    </row>
    <row r="1198" spans="2:2" x14ac:dyDescent="0.2">
      <c r="B1198" s="106"/>
    </row>
    <row r="1199" spans="2:2" x14ac:dyDescent="0.2">
      <c r="B1199" s="106"/>
    </row>
    <row r="1200" spans="2:2" x14ac:dyDescent="0.2">
      <c r="B1200" s="106"/>
    </row>
    <row r="1201" spans="2:2" x14ac:dyDescent="0.2">
      <c r="B1201" s="106"/>
    </row>
    <row r="1202" spans="2:2" x14ac:dyDescent="0.2">
      <c r="B1202" s="106"/>
    </row>
    <row r="1203" spans="2:2" x14ac:dyDescent="0.2">
      <c r="B1203" s="106"/>
    </row>
    <row r="1204" spans="2:2" x14ac:dyDescent="0.2">
      <c r="B1204" s="106"/>
    </row>
    <row r="1205" spans="2:2" x14ac:dyDescent="0.2">
      <c r="B1205" s="106"/>
    </row>
    <row r="1206" spans="2:2" x14ac:dyDescent="0.2">
      <c r="B1206" s="106"/>
    </row>
    <row r="1207" spans="2:2" x14ac:dyDescent="0.2">
      <c r="B1207" s="106"/>
    </row>
    <row r="1208" spans="2:2" x14ac:dyDescent="0.2">
      <c r="B1208" s="106"/>
    </row>
    <row r="1209" spans="2:2" x14ac:dyDescent="0.2">
      <c r="B1209" s="106"/>
    </row>
    <row r="1210" spans="2:2" x14ac:dyDescent="0.2">
      <c r="B1210" s="106"/>
    </row>
    <row r="1211" spans="2:2" x14ac:dyDescent="0.2">
      <c r="B1211" s="106"/>
    </row>
    <row r="1212" spans="2:2" x14ac:dyDescent="0.2">
      <c r="B1212" s="106"/>
    </row>
    <row r="1213" spans="2:2" x14ac:dyDescent="0.2">
      <c r="B1213" s="106"/>
    </row>
    <row r="1214" spans="2:2" x14ac:dyDescent="0.2">
      <c r="B1214" s="106"/>
    </row>
    <row r="1215" spans="2:2" x14ac:dyDescent="0.2">
      <c r="B1215" s="106"/>
    </row>
    <row r="1216" spans="2:2" x14ac:dyDescent="0.2">
      <c r="B1216" s="106"/>
    </row>
    <row r="1217" spans="2:2" x14ac:dyDescent="0.2">
      <c r="B1217" s="106"/>
    </row>
    <row r="1218" spans="2:2" x14ac:dyDescent="0.2">
      <c r="B1218" s="106"/>
    </row>
    <row r="1219" spans="2:2" x14ac:dyDescent="0.2">
      <c r="B1219" s="106"/>
    </row>
    <row r="1220" spans="2:2" x14ac:dyDescent="0.2">
      <c r="B1220" s="106"/>
    </row>
    <row r="1221" spans="2:2" x14ac:dyDescent="0.2">
      <c r="B1221" s="106"/>
    </row>
    <row r="1222" spans="2:2" x14ac:dyDescent="0.2">
      <c r="B1222" s="106"/>
    </row>
    <row r="1223" spans="2:2" x14ac:dyDescent="0.2">
      <c r="B1223" s="106"/>
    </row>
    <row r="1224" spans="2:2" x14ac:dyDescent="0.2">
      <c r="B1224" s="106"/>
    </row>
    <row r="1225" spans="2:2" x14ac:dyDescent="0.2">
      <c r="B1225" s="106"/>
    </row>
    <row r="1226" spans="2:2" x14ac:dyDescent="0.2">
      <c r="B1226" s="106"/>
    </row>
    <row r="1227" spans="2:2" x14ac:dyDescent="0.2">
      <c r="B1227" s="106"/>
    </row>
    <row r="1228" spans="2:2" x14ac:dyDescent="0.2">
      <c r="B1228" s="106"/>
    </row>
    <row r="1229" spans="2:2" x14ac:dyDescent="0.2">
      <c r="B1229" s="106"/>
    </row>
    <row r="1230" spans="2:2" x14ac:dyDescent="0.2">
      <c r="B1230" s="106"/>
    </row>
    <row r="1231" spans="2:2" x14ac:dyDescent="0.2">
      <c r="B1231" s="106"/>
    </row>
    <row r="1232" spans="2:2" x14ac:dyDescent="0.2">
      <c r="B1232" s="106"/>
    </row>
    <row r="1233" spans="2:2" x14ac:dyDescent="0.2">
      <c r="B1233" s="106"/>
    </row>
    <row r="1234" spans="2:2" x14ac:dyDescent="0.2">
      <c r="B1234" s="106"/>
    </row>
    <row r="1235" spans="2:2" x14ac:dyDescent="0.2">
      <c r="B1235" s="106"/>
    </row>
    <row r="1236" spans="2:2" x14ac:dyDescent="0.2">
      <c r="B1236" s="106"/>
    </row>
    <row r="1237" spans="2:2" x14ac:dyDescent="0.2">
      <c r="B1237" s="106"/>
    </row>
    <row r="1238" spans="2:2" x14ac:dyDescent="0.2">
      <c r="B1238" s="106"/>
    </row>
    <row r="1239" spans="2:2" x14ac:dyDescent="0.2">
      <c r="B1239" s="106"/>
    </row>
    <row r="1240" spans="2:2" x14ac:dyDescent="0.2">
      <c r="B1240" s="106"/>
    </row>
    <row r="1241" spans="2:2" x14ac:dyDescent="0.2">
      <c r="B1241" s="106"/>
    </row>
    <row r="1242" spans="2:2" x14ac:dyDescent="0.2">
      <c r="B1242" s="106"/>
    </row>
    <row r="1243" spans="2:2" x14ac:dyDescent="0.2">
      <c r="B1243" s="106"/>
    </row>
    <row r="1244" spans="2:2" x14ac:dyDescent="0.2">
      <c r="B1244" s="106"/>
    </row>
    <row r="1245" spans="2:2" x14ac:dyDescent="0.2">
      <c r="B1245" s="106"/>
    </row>
    <row r="1246" spans="2:2" x14ac:dyDescent="0.2">
      <c r="B1246" s="106"/>
    </row>
    <row r="1247" spans="2:2" x14ac:dyDescent="0.2">
      <c r="B1247" s="106"/>
    </row>
    <row r="1248" spans="2:2" x14ac:dyDescent="0.2">
      <c r="B1248" s="106"/>
    </row>
    <row r="1249" spans="2:2" x14ac:dyDescent="0.2">
      <c r="B1249" s="106"/>
    </row>
    <row r="1250" spans="2:2" x14ac:dyDescent="0.2">
      <c r="B1250" s="106"/>
    </row>
    <row r="1251" spans="2:2" x14ac:dyDescent="0.2">
      <c r="B1251" s="106"/>
    </row>
    <row r="1252" spans="2:2" x14ac:dyDescent="0.2">
      <c r="B1252" s="106"/>
    </row>
    <row r="1253" spans="2:2" x14ac:dyDescent="0.2">
      <c r="B1253" s="106"/>
    </row>
    <row r="1254" spans="2:2" x14ac:dyDescent="0.2">
      <c r="B1254" s="106"/>
    </row>
    <row r="1255" spans="2:2" x14ac:dyDescent="0.2">
      <c r="B1255" s="106"/>
    </row>
    <row r="1256" spans="2:2" x14ac:dyDescent="0.2">
      <c r="B1256" s="106"/>
    </row>
    <row r="1257" spans="2:2" x14ac:dyDescent="0.2">
      <c r="B1257" s="106"/>
    </row>
    <row r="1258" spans="2:2" x14ac:dyDescent="0.2">
      <c r="B1258" s="106"/>
    </row>
    <row r="1259" spans="2:2" x14ac:dyDescent="0.2">
      <c r="B1259" s="106"/>
    </row>
    <row r="1260" spans="2:2" x14ac:dyDescent="0.2">
      <c r="B1260" s="106"/>
    </row>
    <row r="1261" spans="2:2" x14ac:dyDescent="0.2">
      <c r="B1261" s="106"/>
    </row>
    <row r="1262" spans="2:2" x14ac:dyDescent="0.2">
      <c r="B1262" s="106"/>
    </row>
    <row r="1263" spans="2:2" x14ac:dyDescent="0.2">
      <c r="B1263" s="106"/>
    </row>
    <row r="1264" spans="2:2" x14ac:dyDescent="0.2">
      <c r="B1264" s="106"/>
    </row>
    <row r="1265" spans="2:2" x14ac:dyDescent="0.2">
      <c r="B1265" s="106"/>
    </row>
    <row r="1266" spans="2:2" x14ac:dyDescent="0.2">
      <c r="B1266" s="106"/>
    </row>
    <row r="1267" spans="2:2" x14ac:dyDescent="0.2">
      <c r="B1267" s="106"/>
    </row>
    <row r="1268" spans="2:2" x14ac:dyDescent="0.2">
      <c r="B1268" s="106"/>
    </row>
    <row r="1269" spans="2:2" x14ac:dyDescent="0.2">
      <c r="B1269" s="106"/>
    </row>
    <row r="1270" spans="2:2" x14ac:dyDescent="0.2">
      <c r="B1270" s="106"/>
    </row>
    <row r="1271" spans="2:2" x14ac:dyDescent="0.2">
      <c r="B1271" s="106"/>
    </row>
    <row r="1272" spans="2:2" x14ac:dyDescent="0.2">
      <c r="B1272" s="106"/>
    </row>
    <row r="1273" spans="2:2" x14ac:dyDescent="0.2">
      <c r="B1273" s="106"/>
    </row>
    <row r="1274" spans="2:2" x14ac:dyDescent="0.2">
      <c r="B1274" s="106"/>
    </row>
    <row r="1275" spans="2:2" x14ac:dyDescent="0.2">
      <c r="B1275" s="106"/>
    </row>
    <row r="1276" spans="2:2" x14ac:dyDescent="0.2">
      <c r="B1276" s="106"/>
    </row>
    <row r="1277" spans="2:2" x14ac:dyDescent="0.2">
      <c r="B1277" s="106"/>
    </row>
    <row r="1278" spans="2:2" x14ac:dyDescent="0.2">
      <c r="B1278" s="106"/>
    </row>
    <row r="1279" spans="2:2" x14ac:dyDescent="0.2">
      <c r="B1279" s="106"/>
    </row>
    <row r="1280" spans="2:2" x14ac:dyDescent="0.2">
      <c r="B1280" s="106"/>
    </row>
    <row r="1281" spans="2:2" x14ac:dyDescent="0.2">
      <c r="B1281" s="106"/>
    </row>
    <row r="1282" spans="2:2" x14ac:dyDescent="0.2">
      <c r="B1282" s="106"/>
    </row>
    <row r="1283" spans="2:2" x14ac:dyDescent="0.2">
      <c r="B1283" s="106"/>
    </row>
    <row r="1284" spans="2:2" x14ac:dyDescent="0.2">
      <c r="B1284" s="106"/>
    </row>
    <row r="1285" spans="2:2" x14ac:dyDescent="0.2">
      <c r="B1285" s="106"/>
    </row>
    <row r="1286" spans="2:2" x14ac:dyDescent="0.2">
      <c r="B1286" s="106"/>
    </row>
    <row r="1287" spans="2:2" x14ac:dyDescent="0.2">
      <c r="B1287" s="106"/>
    </row>
    <row r="1288" spans="2:2" x14ac:dyDescent="0.2">
      <c r="B1288" s="106"/>
    </row>
    <row r="1289" spans="2:2" x14ac:dyDescent="0.2">
      <c r="B1289" s="106"/>
    </row>
    <row r="1290" spans="2:2" x14ac:dyDescent="0.2">
      <c r="B1290" s="106"/>
    </row>
    <row r="1291" spans="2:2" x14ac:dyDescent="0.2">
      <c r="B1291" s="106"/>
    </row>
    <row r="1292" spans="2:2" x14ac:dyDescent="0.2">
      <c r="B1292" s="106"/>
    </row>
    <row r="1293" spans="2:2" x14ac:dyDescent="0.2">
      <c r="B1293" s="106"/>
    </row>
    <row r="1294" spans="2:2" x14ac:dyDescent="0.2">
      <c r="B1294" s="106"/>
    </row>
    <row r="1295" spans="2:2" x14ac:dyDescent="0.2">
      <c r="B1295" s="106"/>
    </row>
    <row r="1296" spans="2:2" x14ac:dyDescent="0.2">
      <c r="B1296" s="106"/>
    </row>
    <row r="1297" spans="2:2" x14ac:dyDescent="0.2">
      <c r="B1297" s="106"/>
    </row>
    <row r="1298" spans="2:2" x14ac:dyDescent="0.2">
      <c r="B1298" s="106"/>
    </row>
    <row r="1299" spans="2:2" x14ac:dyDescent="0.2">
      <c r="B1299" s="106"/>
    </row>
    <row r="1300" spans="2:2" x14ac:dyDescent="0.2">
      <c r="B1300" s="106"/>
    </row>
    <row r="1301" spans="2:2" x14ac:dyDescent="0.2">
      <c r="B1301" s="106"/>
    </row>
    <row r="1302" spans="2:2" x14ac:dyDescent="0.2">
      <c r="B1302" s="106"/>
    </row>
    <row r="1303" spans="2:2" x14ac:dyDescent="0.2">
      <c r="B1303" s="106"/>
    </row>
    <row r="1304" spans="2:2" x14ac:dyDescent="0.2">
      <c r="B1304" s="106"/>
    </row>
    <row r="1305" spans="2:2" x14ac:dyDescent="0.2">
      <c r="B1305" s="106"/>
    </row>
    <row r="1306" spans="2:2" x14ac:dyDescent="0.2">
      <c r="B1306" s="106"/>
    </row>
    <row r="1307" spans="2:2" x14ac:dyDescent="0.2">
      <c r="B1307" s="106"/>
    </row>
    <row r="1308" spans="2:2" x14ac:dyDescent="0.2">
      <c r="B1308" s="106"/>
    </row>
    <row r="1309" spans="2:2" x14ac:dyDescent="0.2">
      <c r="B1309" s="106"/>
    </row>
    <row r="1310" spans="2:2" x14ac:dyDescent="0.2">
      <c r="B1310" s="106"/>
    </row>
    <row r="1311" spans="2:2" x14ac:dyDescent="0.2">
      <c r="B1311" s="106"/>
    </row>
    <row r="1312" spans="2:2" x14ac:dyDescent="0.2">
      <c r="B1312" s="106"/>
    </row>
    <row r="1313" spans="2:2" x14ac:dyDescent="0.2">
      <c r="B1313" s="106"/>
    </row>
    <row r="1314" spans="2:2" x14ac:dyDescent="0.2">
      <c r="B1314" s="106"/>
    </row>
    <row r="1315" spans="2:2" x14ac:dyDescent="0.2">
      <c r="B1315" s="106"/>
    </row>
    <row r="1316" spans="2:2" x14ac:dyDescent="0.2">
      <c r="B1316" s="106"/>
    </row>
    <row r="1317" spans="2:2" x14ac:dyDescent="0.2">
      <c r="B1317" s="106"/>
    </row>
    <row r="1318" spans="2:2" x14ac:dyDescent="0.2">
      <c r="B1318" s="106"/>
    </row>
    <row r="1319" spans="2:2" x14ac:dyDescent="0.2">
      <c r="B1319" s="106"/>
    </row>
    <row r="1320" spans="2:2" x14ac:dyDescent="0.2">
      <c r="B1320" s="106"/>
    </row>
    <row r="1321" spans="2:2" x14ac:dyDescent="0.2">
      <c r="B1321" s="106"/>
    </row>
    <row r="1322" spans="2:2" x14ac:dyDescent="0.2">
      <c r="B1322" s="106"/>
    </row>
    <row r="1323" spans="2:2" x14ac:dyDescent="0.2">
      <c r="B1323" s="106"/>
    </row>
    <row r="1324" spans="2:2" x14ac:dyDescent="0.2">
      <c r="B1324" s="106"/>
    </row>
    <row r="1325" spans="2:2" x14ac:dyDescent="0.2">
      <c r="B1325" s="106"/>
    </row>
    <row r="1326" spans="2:2" x14ac:dyDescent="0.2">
      <c r="B1326" s="106"/>
    </row>
    <row r="1327" spans="2:2" x14ac:dyDescent="0.2">
      <c r="B1327" s="106"/>
    </row>
    <row r="1328" spans="2:2" x14ac:dyDescent="0.2">
      <c r="B1328" s="106"/>
    </row>
    <row r="1329" spans="2:2" x14ac:dyDescent="0.2">
      <c r="B1329" s="106"/>
    </row>
    <row r="1330" spans="2:2" x14ac:dyDescent="0.2">
      <c r="B1330" s="106"/>
    </row>
    <row r="1331" spans="2:2" x14ac:dyDescent="0.2">
      <c r="B1331" s="106"/>
    </row>
    <row r="1332" spans="2:2" x14ac:dyDescent="0.2">
      <c r="B1332" s="106"/>
    </row>
    <row r="1333" spans="2:2" x14ac:dyDescent="0.2">
      <c r="B1333" s="106"/>
    </row>
    <row r="1334" spans="2:2" x14ac:dyDescent="0.2">
      <c r="B1334" s="106"/>
    </row>
    <row r="1335" spans="2:2" x14ac:dyDescent="0.2">
      <c r="B1335" s="106"/>
    </row>
    <row r="1336" spans="2:2" x14ac:dyDescent="0.2">
      <c r="B1336" s="106"/>
    </row>
    <row r="1337" spans="2:2" x14ac:dyDescent="0.2">
      <c r="B1337" s="106"/>
    </row>
    <row r="1338" spans="2:2" x14ac:dyDescent="0.2">
      <c r="B1338" s="106"/>
    </row>
    <row r="1339" spans="2:2" x14ac:dyDescent="0.2">
      <c r="B1339" s="106"/>
    </row>
    <row r="1340" spans="2:2" x14ac:dyDescent="0.2">
      <c r="B1340" s="106"/>
    </row>
    <row r="1341" spans="2:2" x14ac:dyDescent="0.2">
      <c r="B1341" s="106"/>
    </row>
    <row r="1342" spans="2:2" x14ac:dyDescent="0.2">
      <c r="B1342" s="106"/>
    </row>
    <row r="1343" spans="2:2" x14ac:dyDescent="0.2">
      <c r="B1343" s="106"/>
    </row>
    <row r="1344" spans="2:2" x14ac:dyDescent="0.2">
      <c r="B1344" s="106"/>
    </row>
    <row r="1345" spans="2:2" x14ac:dyDescent="0.2">
      <c r="B1345" s="106"/>
    </row>
    <row r="1346" spans="2:2" x14ac:dyDescent="0.2">
      <c r="B1346" s="106"/>
    </row>
    <row r="1347" spans="2:2" x14ac:dyDescent="0.2">
      <c r="B1347" s="106"/>
    </row>
    <row r="1348" spans="2:2" x14ac:dyDescent="0.2">
      <c r="B1348" s="106"/>
    </row>
    <row r="1349" spans="2:2" x14ac:dyDescent="0.2">
      <c r="B1349" s="106"/>
    </row>
    <row r="1350" spans="2:2" x14ac:dyDescent="0.2">
      <c r="B1350" s="106"/>
    </row>
    <row r="1351" spans="2:2" x14ac:dyDescent="0.2">
      <c r="B1351" s="106"/>
    </row>
    <row r="1352" spans="2:2" x14ac:dyDescent="0.2">
      <c r="B1352" s="106"/>
    </row>
    <row r="1353" spans="2:2" x14ac:dyDescent="0.2">
      <c r="B1353" s="106"/>
    </row>
    <row r="1354" spans="2:2" x14ac:dyDescent="0.2">
      <c r="B1354" s="106"/>
    </row>
    <row r="1355" spans="2:2" x14ac:dyDescent="0.2">
      <c r="B1355" s="106"/>
    </row>
    <row r="1356" spans="2:2" x14ac:dyDescent="0.2">
      <c r="B1356" s="106"/>
    </row>
    <row r="1357" spans="2:2" x14ac:dyDescent="0.2">
      <c r="B1357" s="106"/>
    </row>
    <row r="1358" spans="2:2" x14ac:dyDescent="0.2">
      <c r="B1358" s="106"/>
    </row>
    <row r="1359" spans="2:2" x14ac:dyDescent="0.2">
      <c r="B1359" s="106"/>
    </row>
    <row r="1360" spans="2:2" x14ac:dyDescent="0.2">
      <c r="B1360" s="106"/>
    </row>
    <row r="1361" spans="2:2" x14ac:dyDescent="0.2">
      <c r="B1361" s="106"/>
    </row>
    <row r="1362" spans="2:2" x14ac:dyDescent="0.2">
      <c r="B1362" s="106"/>
    </row>
    <row r="1363" spans="2:2" x14ac:dyDescent="0.2">
      <c r="B1363" s="106"/>
    </row>
    <row r="1364" spans="2:2" x14ac:dyDescent="0.2">
      <c r="B1364" s="106"/>
    </row>
    <row r="1365" spans="2:2" x14ac:dyDescent="0.2">
      <c r="B1365" s="106"/>
    </row>
    <row r="1366" spans="2:2" x14ac:dyDescent="0.2">
      <c r="B1366" s="106"/>
    </row>
    <row r="1367" spans="2:2" x14ac:dyDescent="0.2">
      <c r="B1367" s="106"/>
    </row>
    <row r="1368" spans="2:2" x14ac:dyDescent="0.2">
      <c r="B1368" s="106"/>
    </row>
    <row r="1369" spans="2:2" x14ac:dyDescent="0.2">
      <c r="B1369" s="106"/>
    </row>
    <row r="1370" spans="2:2" x14ac:dyDescent="0.2">
      <c r="B1370" s="106"/>
    </row>
    <row r="1371" spans="2:2" x14ac:dyDescent="0.2">
      <c r="B1371" s="106"/>
    </row>
    <row r="1372" spans="2:2" x14ac:dyDescent="0.2">
      <c r="B1372" s="106"/>
    </row>
    <row r="1373" spans="2:2" x14ac:dyDescent="0.2">
      <c r="B1373" s="106"/>
    </row>
    <row r="1374" spans="2:2" x14ac:dyDescent="0.2">
      <c r="B1374" s="106"/>
    </row>
    <row r="1375" spans="2:2" x14ac:dyDescent="0.2">
      <c r="B1375" s="106"/>
    </row>
    <row r="1376" spans="2:2" x14ac:dyDescent="0.2">
      <c r="B1376" s="106"/>
    </row>
    <row r="1377" spans="2:2" x14ac:dyDescent="0.2">
      <c r="B1377" s="106"/>
    </row>
    <row r="1378" spans="2:2" x14ac:dyDescent="0.2">
      <c r="B1378" s="106"/>
    </row>
    <row r="1379" spans="2:2" x14ac:dyDescent="0.2">
      <c r="B1379" s="106"/>
    </row>
    <row r="1380" spans="2:2" x14ac:dyDescent="0.2">
      <c r="B1380" s="106"/>
    </row>
    <row r="1381" spans="2:2" x14ac:dyDescent="0.2">
      <c r="B1381" s="106"/>
    </row>
    <row r="1382" spans="2:2" x14ac:dyDescent="0.2">
      <c r="B1382" s="106"/>
    </row>
    <row r="1383" spans="2:2" x14ac:dyDescent="0.2">
      <c r="B1383" s="106"/>
    </row>
    <row r="1384" spans="2:2" x14ac:dyDescent="0.2">
      <c r="B1384" s="106"/>
    </row>
    <row r="1385" spans="2:2" x14ac:dyDescent="0.2">
      <c r="B1385" s="106"/>
    </row>
    <row r="1386" spans="2:2" x14ac:dyDescent="0.2">
      <c r="B1386" s="106"/>
    </row>
    <row r="1387" spans="2:2" x14ac:dyDescent="0.2">
      <c r="B1387" s="106"/>
    </row>
    <row r="1388" spans="2:2" x14ac:dyDescent="0.2">
      <c r="B1388" s="106"/>
    </row>
    <row r="1389" spans="2:2" x14ac:dyDescent="0.2">
      <c r="B1389" s="106"/>
    </row>
    <row r="1390" spans="2:2" x14ac:dyDescent="0.2">
      <c r="B1390" s="106"/>
    </row>
    <row r="1391" spans="2:2" x14ac:dyDescent="0.2">
      <c r="B1391" s="106"/>
    </row>
    <row r="1392" spans="2:2" x14ac:dyDescent="0.2">
      <c r="B1392" s="106"/>
    </row>
    <row r="1393" spans="2:2" x14ac:dyDescent="0.2">
      <c r="B1393" s="106"/>
    </row>
    <row r="1394" spans="2:2" x14ac:dyDescent="0.2">
      <c r="B1394" s="106"/>
    </row>
    <row r="1395" spans="2:2" x14ac:dyDescent="0.2">
      <c r="B1395" s="106"/>
    </row>
    <row r="1396" spans="2:2" x14ac:dyDescent="0.2">
      <c r="B1396" s="106"/>
    </row>
    <row r="1397" spans="2:2" x14ac:dyDescent="0.2">
      <c r="B1397" s="106"/>
    </row>
    <row r="1398" spans="2:2" x14ac:dyDescent="0.2">
      <c r="B1398" s="106"/>
    </row>
    <row r="1399" spans="2:2" x14ac:dyDescent="0.2">
      <c r="B1399" s="106"/>
    </row>
    <row r="1400" spans="2:2" x14ac:dyDescent="0.2">
      <c r="B1400" s="106"/>
    </row>
    <row r="1401" spans="2:2" x14ac:dyDescent="0.2">
      <c r="B1401" s="106"/>
    </row>
    <row r="1402" spans="2:2" x14ac:dyDescent="0.2">
      <c r="B1402" s="106"/>
    </row>
    <row r="1403" spans="2:2" x14ac:dyDescent="0.2">
      <c r="B1403" s="106"/>
    </row>
    <row r="1404" spans="2:2" x14ac:dyDescent="0.2">
      <c r="B1404" s="106"/>
    </row>
    <row r="1405" spans="2:2" x14ac:dyDescent="0.2">
      <c r="B1405" s="106"/>
    </row>
    <row r="1406" spans="2:2" x14ac:dyDescent="0.2">
      <c r="B1406" s="106"/>
    </row>
    <row r="1407" spans="2:2" x14ac:dyDescent="0.2">
      <c r="B1407" s="106"/>
    </row>
    <row r="1408" spans="2:2" x14ac:dyDescent="0.2">
      <c r="B1408" s="106"/>
    </row>
    <row r="1409" spans="2:2" x14ac:dyDescent="0.2">
      <c r="B1409" s="106"/>
    </row>
    <row r="1410" spans="2:2" x14ac:dyDescent="0.2">
      <c r="B1410" s="106"/>
    </row>
    <row r="1411" spans="2:2" x14ac:dyDescent="0.2">
      <c r="B1411" s="106"/>
    </row>
    <row r="1412" spans="2:2" x14ac:dyDescent="0.2">
      <c r="B1412" s="106"/>
    </row>
    <row r="1413" spans="2:2" x14ac:dyDescent="0.2">
      <c r="B1413" s="106"/>
    </row>
    <row r="1414" spans="2:2" x14ac:dyDescent="0.2">
      <c r="B1414" s="106"/>
    </row>
    <row r="1415" spans="2:2" x14ac:dyDescent="0.2">
      <c r="B1415" s="106"/>
    </row>
    <row r="1416" spans="2:2" x14ac:dyDescent="0.2">
      <c r="B1416" s="106"/>
    </row>
    <row r="1417" spans="2:2" x14ac:dyDescent="0.2">
      <c r="B1417" s="106"/>
    </row>
    <row r="1418" spans="2:2" x14ac:dyDescent="0.2">
      <c r="B1418" s="106"/>
    </row>
    <row r="1419" spans="2:2" x14ac:dyDescent="0.2">
      <c r="B1419" s="106"/>
    </row>
    <row r="1420" spans="2:2" x14ac:dyDescent="0.2">
      <c r="B1420" s="106"/>
    </row>
    <row r="1421" spans="2:2" x14ac:dyDescent="0.2">
      <c r="B1421" s="106"/>
    </row>
    <row r="1422" spans="2:2" x14ac:dyDescent="0.2">
      <c r="B1422" s="106"/>
    </row>
    <row r="1423" spans="2:2" x14ac:dyDescent="0.2">
      <c r="B1423" s="106"/>
    </row>
    <row r="1424" spans="2:2" x14ac:dyDescent="0.2">
      <c r="B1424" s="106"/>
    </row>
    <row r="1425" spans="2:2" x14ac:dyDescent="0.2">
      <c r="B1425" s="106"/>
    </row>
    <row r="1426" spans="2:2" x14ac:dyDescent="0.2">
      <c r="B1426" s="106"/>
    </row>
    <row r="1427" spans="2:2" x14ac:dyDescent="0.2">
      <c r="B1427" s="106"/>
    </row>
    <row r="1428" spans="2:2" x14ac:dyDescent="0.2">
      <c r="B1428" s="106"/>
    </row>
    <row r="1429" spans="2:2" x14ac:dyDescent="0.2">
      <c r="B1429" s="106"/>
    </row>
    <row r="1430" spans="2:2" x14ac:dyDescent="0.2">
      <c r="B1430" s="106"/>
    </row>
    <row r="1431" spans="2:2" x14ac:dyDescent="0.2">
      <c r="B1431" s="106"/>
    </row>
    <row r="1432" spans="2:2" x14ac:dyDescent="0.2">
      <c r="B1432" s="106"/>
    </row>
    <row r="1433" spans="2:2" x14ac:dyDescent="0.2">
      <c r="B1433" s="106"/>
    </row>
    <row r="1434" spans="2:2" x14ac:dyDescent="0.2">
      <c r="B1434" s="106"/>
    </row>
    <row r="1435" spans="2:2" x14ac:dyDescent="0.2">
      <c r="B1435" s="106"/>
    </row>
    <row r="1436" spans="2:2" x14ac:dyDescent="0.2">
      <c r="B1436" s="106"/>
    </row>
    <row r="1437" spans="2:2" x14ac:dyDescent="0.2">
      <c r="B1437" s="106"/>
    </row>
    <row r="1438" spans="2:2" x14ac:dyDescent="0.2">
      <c r="B1438" s="106"/>
    </row>
    <row r="1439" spans="2:2" x14ac:dyDescent="0.2">
      <c r="B1439" s="106"/>
    </row>
    <row r="1440" spans="2:2" x14ac:dyDescent="0.2">
      <c r="B1440" s="106"/>
    </row>
    <row r="1441" spans="2:2" x14ac:dyDescent="0.2">
      <c r="B1441" s="106"/>
    </row>
    <row r="1442" spans="2:2" x14ac:dyDescent="0.2">
      <c r="B1442" s="106"/>
    </row>
    <row r="1443" spans="2:2" x14ac:dyDescent="0.2">
      <c r="B1443" s="106"/>
    </row>
    <row r="1444" spans="2:2" x14ac:dyDescent="0.2">
      <c r="B1444" s="106"/>
    </row>
    <row r="1445" spans="2:2" x14ac:dyDescent="0.2">
      <c r="B1445" s="106"/>
    </row>
    <row r="1446" spans="2:2" x14ac:dyDescent="0.2">
      <c r="B1446" s="106"/>
    </row>
    <row r="1447" spans="2:2" x14ac:dyDescent="0.2">
      <c r="B1447" s="106"/>
    </row>
    <row r="1448" spans="2:2" x14ac:dyDescent="0.2">
      <c r="B1448" s="106"/>
    </row>
    <row r="1449" spans="2:2" x14ac:dyDescent="0.2">
      <c r="B1449" s="106"/>
    </row>
    <row r="1450" spans="2:2" x14ac:dyDescent="0.2">
      <c r="B1450" s="106"/>
    </row>
    <row r="1451" spans="2:2" x14ac:dyDescent="0.2">
      <c r="B1451" s="106"/>
    </row>
    <row r="1452" spans="2:2" x14ac:dyDescent="0.2">
      <c r="B1452" s="106"/>
    </row>
    <row r="1453" spans="2:2" x14ac:dyDescent="0.2">
      <c r="B1453" s="106"/>
    </row>
    <row r="1454" spans="2:2" x14ac:dyDescent="0.2">
      <c r="B1454" s="106"/>
    </row>
    <row r="1455" spans="2:2" x14ac:dyDescent="0.2">
      <c r="B1455" s="106"/>
    </row>
    <row r="1456" spans="2:2" x14ac:dyDescent="0.2">
      <c r="B1456" s="106"/>
    </row>
    <row r="1457" spans="2:2" x14ac:dyDescent="0.2">
      <c r="B1457" s="106"/>
    </row>
    <row r="1458" spans="2:2" x14ac:dyDescent="0.2">
      <c r="B1458" s="106"/>
    </row>
    <row r="1459" spans="2:2" x14ac:dyDescent="0.2">
      <c r="B1459" s="106"/>
    </row>
    <row r="1460" spans="2:2" x14ac:dyDescent="0.2">
      <c r="B1460" s="106"/>
    </row>
    <row r="1461" spans="2:2" x14ac:dyDescent="0.2">
      <c r="B1461" s="106"/>
    </row>
    <row r="1462" spans="2:2" x14ac:dyDescent="0.2">
      <c r="B1462" s="106"/>
    </row>
    <row r="1463" spans="2:2" x14ac:dyDescent="0.2">
      <c r="B1463" s="106"/>
    </row>
    <row r="1464" spans="2:2" x14ac:dyDescent="0.2">
      <c r="B1464" s="106"/>
    </row>
    <row r="1465" spans="2:2" x14ac:dyDescent="0.2">
      <c r="B1465" s="106"/>
    </row>
    <row r="1466" spans="2:2" x14ac:dyDescent="0.2">
      <c r="B1466" s="106"/>
    </row>
    <row r="1467" spans="2:2" x14ac:dyDescent="0.2">
      <c r="B1467" s="106"/>
    </row>
    <row r="1468" spans="2:2" x14ac:dyDescent="0.2">
      <c r="B1468" s="106"/>
    </row>
    <row r="1469" spans="2:2" x14ac:dyDescent="0.2">
      <c r="B1469" s="106"/>
    </row>
    <row r="1470" spans="2:2" x14ac:dyDescent="0.2">
      <c r="B1470" s="106"/>
    </row>
    <row r="1471" spans="2:2" x14ac:dyDescent="0.2">
      <c r="B1471" s="106"/>
    </row>
    <row r="1472" spans="2:2" x14ac:dyDescent="0.2">
      <c r="B1472" s="106"/>
    </row>
    <row r="1473" spans="2:2" x14ac:dyDescent="0.2">
      <c r="B1473" s="106"/>
    </row>
    <row r="1474" spans="2:2" x14ac:dyDescent="0.2">
      <c r="B1474" s="106"/>
    </row>
    <row r="1475" spans="2:2" x14ac:dyDescent="0.2">
      <c r="B1475" s="106"/>
    </row>
    <row r="1476" spans="2:2" x14ac:dyDescent="0.2">
      <c r="B1476" s="106"/>
    </row>
    <row r="1477" spans="2:2" x14ac:dyDescent="0.2">
      <c r="B1477" s="106"/>
    </row>
    <row r="1478" spans="2:2" x14ac:dyDescent="0.2">
      <c r="B1478" s="106"/>
    </row>
    <row r="1479" spans="2:2" x14ac:dyDescent="0.2">
      <c r="B1479" s="106"/>
    </row>
    <row r="1480" spans="2:2" x14ac:dyDescent="0.2">
      <c r="B1480" s="106"/>
    </row>
    <row r="1481" spans="2:2" x14ac:dyDescent="0.2">
      <c r="B1481" s="106"/>
    </row>
    <row r="1482" spans="2:2" x14ac:dyDescent="0.2">
      <c r="B1482" s="106"/>
    </row>
    <row r="1483" spans="2:2" x14ac:dyDescent="0.2">
      <c r="B1483" s="106"/>
    </row>
    <row r="1484" spans="2:2" x14ac:dyDescent="0.2">
      <c r="B1484" s="106"/>
    </row>
    <row r="1485" spans="2:2" x14ac:dyDescent="0.2">
      <c r="B1485" s="106"/>
    </row>
    <row r="1486" spans="2:2" x14ac:dyDescent="0.2">
      <c r="B1486" s="106"/>
    </row>
    <row r="1487" spans="2:2" x14ac:dyDescent="0.2">
      <c r="B1487" s="106"/>
    </row>
    <row r="1488" spans="2:2" x14ac:dyDescent="0.2">
      <c r="B1488" s="106"/>
    </row>
    <row r="1489" spans="2:2" x14ac:dyDescent="0.2">
      <c r="B1489" s="106"/>
    </row>
    <row r="1490" spans="2:2" x14ac:dyDescent="0.2">
      <c r="B1490" s="106"/>
    </row>
    <row r="1491" spans="2:2" x14ac:dyDescent="0.2">
      <c r="B1491" s="106"/>
    </row>
    <row r="1492" spans="2:2" x14ac:dyDescent="0.2">
      <c r="B1492" s="106"/>
    </row>
    <row r="1493" spans="2:2" x14ac:dyDescent="0.2">
      <c r="B1493" s="106"/>
    </row>
    <row r="1494" spans="2:2" x14ac:dyDescent="0.2">
      <c r="B1494" s="106"/>
    </row>
    <row r="1495" spans="2:2" x14ac:dyDescent="0.2">
      <c r="B1495" s="106"/>
    </row>
    <row r="1496" spans="2:2" x14ac:dyDescent="0.2">
      <c r="B1496" s="106"/>
    </row>
    <row r="1497" spans="2:2" x14ac:dyDescent="0.2">
      <c r="B1497" s="106"/>
    </row>
    <row r="1498" spans="2:2" x14ac:dyDescent="0.2">
      <c r="B1498" s="106"/>
    </row>
    <row r="1499" spans="2:2" x14ac:dyDescent="0.2">
      <c r="B1499" s="106"/>
    </row>
    <row r="1500" spans="2:2" x14ac:dyDescent="0.2">
      <c r="B1500" s="106"/>
    </row>
    <row r="1501" spans="2:2" x14ac:dyDescent="0.2">
      <c r="B1501" s="106"/>
    </row>
    <row r="1502" spans="2:2" x14ac:dyDescent="0.2">
      <c r="B1502" s="106"/>
    </row>
    <row r="1503" spans="2:2" x14ac:dyDescent="0.2">
      <c r="B1503" s="106"/>
    </row>
    <row r="1504" spans="2:2" x14ac:dyDescent="0.2">
      <c r="B1504" s="106"/>
    </row>
    <row r="1505" spans="2:2" x14ac:dyDescent="0.2">
      <c r="B1505" s="106"/>
    </row>
    <row r="1506" spans="2:2" x14ac:dyDescent="0.2">
      <c r="B1506" s="106"/>
    </row>
    <row r="1507" spans="2:2" x14ac:dyDescent="0.2">
      <c r="B1507" s="106"/>
    </row>
    <row r="1508" spans="2:2" x14ac:dyDescent="0.2">
      <c r="B1508" s="106"/>
    </row>
    <row r="1509" spans="2:2" x14ac:dyDescent="0.2">
      <c r="B1509" s="106"/>
    </row>
    <row r="1510" spans="2:2" x14ac:dyDescent="0.2">
      <c r="B1510" s="106"/>
    </row>
    <row r="1511" spans="2:2" x14ac:dyDescent="0.2">
      <c r="B1511" s="106"/>
    </row>
    <row r="1512" spans="2:2" x14ac:dyDescent="0.2">
      <c r="B1512" s="106"/>
    </row>
    <row r="1513" spans="2:2" x14ac:dyDescent="0.2">
      <c r="B1513" s="106"/>
    </row>
    <row r="1514" spans="2:2" x14ac:dyDescent="0.2">
      <c r="B1514" s="106"/>
    </row>
    <row r="1515" spans="2:2" x14ac:dyDescent="0.2">
      <c r="B1515" s="106"/>
    </row>
    <row r="1516" spans="2:2" x14ac:dyDescent="0.2">
      <c r="B1516" s="106"/>
    </row>
    <row r="1517" spans="2:2" x14ac:dyDescent="0.2">
      <c r="B1517" s="106"/>
    </row>
    <row r="1518" spans="2:2" x14ac:dyDescent="0.2">
      <c r="B1518" s="106"/>
    </row>
    <row r="1519" spans="2:2" x14ac:dyDescent="0.2">
      <c r="B1519" s="106"/>
    </row>
    <row r="1520" spans="2:2" x14ac:dyDescent="0.2">
      <c r="B1520" s="106"/>
    </row>
    <row r="1521" spans="2:2" x14ac:dyDescent="0.2">
      <c r="B1521" s="106"/>
    </row>
    <row r="1522" spans="2:2" x14ac:dyDescent="0.2">
      <c r="B1522" s="106"/>
    </row>
    <row r="1523" spans="2:2" x14ac:dyDescent="0.2">
      <c r="B1523" s="106"/>
    </row>
    <row r="1524" spans="2:2" x14ac:dyDescent="0.2">
      <c r="B1524" s="106"/>
    </row>
    <row r="1525" spans="2:2" x14ac:dyDescent="0.2">
      <c r="B1525" s="106"/>
    </row>
    <row r="1526" spans="2:2" x14ac:dyDescent="0.2">
      <c r="B1526" s="106"/>
    </row>
    <row r="1527" spans="2:2" x14ac:dyDescent="0.2">
      <c r="B1527" s="106"/>
    </row>
    <row r="1528" spans="2:2" x14ac:dyDescent="0.2">
      <c r="B1528" s="106"/>
    </row>
    <row r="1529" spans="2:2" x14ac:dyDescent="0.2">
      <c r="B1529" s="106"/>
    </row>
    <row r="1530" spans="2:2" x14ac:dyDescent="0.2">
      <c r="B1530" s="106"/>
    </row>
    <row r="1531" spans="2:2" x14ac:dyDescent="0.2">
      <c r="B1531" s="106"/>
    </row>
    <row r="1532" spans="2:2" x14ac:dyDescent="0.2">
      <c r="B1532" s="106"/>
    </row>
    <row r="1533" spans="2:2" x14ac:dyDescent="0.2">
      <c r="B1533" s="106"/>
    </row>
    <row r="1534" spans="2:2" x14ac:dyDescent="0.2">
      <c r="B1534" s="106"/>
    </row>
    <row r="1535" spans="2:2" x14ac:dyDescent="0.2">
      <c r="B1535" s="106"/>
    </row>
    <row r="1536" spans="2:2" x14ac:dyDescent="0.2">
      <c r="B1536" s="106"/>
    </row>
    <row r="1537" spans="2:2" x14ac:dyDescent="0.2">
      <c r="B1537" s="106"/>
    </row>
    <row r="1538" spans="2:2" x14ac:dyDescent="0.2">
      <c r="B1538" s="106"/>
    </row>
    <row r="1539" spans="2:2" x14ac:dyDescent="0.2">
      <c r="B1539" s="106"/>
    </row>
    <row r="1540" spans="2:2" x14ac:dyDescent="0.2">
      <c r="B1540" s="106"/>
    </row>
    <row r="1541" spans="2:2" x14ac:dyDescent="0.2">
      <c r="B1541" s="106"/>
    </row>
    <row r="1542" spans="2:2" x14ac:dyDescent="0.2">
      <c r="B1542" s="106"/>
    </row>
    <row r="1543" spans="2:2" x14ac:dyDescent="0.2">
      <c r="B1543" s="106"/>
    </row>
    <row r="1544" spans="2:2" x14ac:dyDescent="0.2">
      <c r="B1544" s="106"/>
    </row>
    <row r="1545" spans="2:2" x14ac:dyDescent="0.2">
      <c r="B1545" s="106"/>
    </row>
    <row r="1546" spans="2:2" x14ac:dyDescent="0.2">
      <c r="B1546" s="106"/>
    </row>
    <row r="1547" spans="2:2" x14ac:dyDescent="0.2">
      <c r="B1547" s="106"/>
    </row>
    <row r="1548" spans="2:2" x14ac:dyDescent="0.2">
      <c r="B1548" s="106"/>
    </row>
    <row r="1549" spans="2:2" x14ac:dyDescent="0.2">
      <c r="B1549" s="106"/>
    </row>
    <row r="1550" spans="2:2" x14ac:dyDescent="0.2">
      <c r="B1550" s="106"/>
    </row>
    <row r="1551" spans="2:2" x14ac:dyDescent="0.2">
      <c r="B1551" s="106"/>
    </row>
    <row r="1552" spans="2:2" x14ac:dyDescent="0.2">
      <c r="B1552" s="106"/>
    </row>
    <row r="1553" spans="2:2" x14ac:dyDescent="0.2">
      <c r="B1553" s="106"/>
    </row>
    <row r="1554" spans="2:2" x14ac:dyDescent="0.2">
      <c r="B1554" s="106"/>
    </row>
    <row r="1555" spans="2:2" x14ac:dyDescent="0.2">
      <c r="B1555" s="106"/>
    </row>
    <row r="1556" spans="2:2" x14ac:dyDescent="0.2">
      <c r="B1556" s="106"/>
    </row>
    <row r="1557" spans="2:2" x14ac:dyDescent="0.2">
      <c r="B1557" s="106"/>
    </row>
    <row r="1558" spans="2:2" x14ac:dyDescent="0.2">
      <c r="B1558" s="106"/>
    </row>
    <row r="1559" spans="2:2" x14ac:dyDescent="0.2">
      <c r="B1559" s="106"/>
    </row>
    <row r="1560" spans="2:2" x14ac:dyDescent="0.2">
      <c r="B1560" s="106"/>
    </row>
    <row r="1561" spans="2:2" x14ac:dyDescent="0.2">
      <c r="B1561" s="106"/>
    </row>
    <row r="1562" spans="2:2" x14ac:dyDescent="0.2">
      <c r="B1562" s="106"/>
    </row>
    <row r="1563" spans="2:2" x14ac:dyDescent="0.2">
      <c r="B1563" s="106"/>
    </row>
    <row r="1564" spans="2:2" x14ac:dyDescent="0.2">
      <c r="B1564" s="106"/>
    </row>
    <row r="1565" spans="2:2" x14ac:dyDescent="0.2">
      <c r="B1565" s="106"/>
    </row>
    <row r="1566" spans="2:2" x14ac:dyDescent="0.2">
      <c r="B1566" s="106"/>
    </row>
    <row r="1567" spans="2:2" x14ac:dyDescent="0.2">
      <c r="B1567" s="106"/>
    </row>
    <row r="1568" spans="2:2" x14ac:dyDescent="0.2">
      <c r="B1568" s="106"/>
    </row>
    <row r="1569" spans="2:2" x14ac:dyDescent="0.2">
      <c r="B1569" s="106"/>
    </row>
    <row r="1570" spans="2:2" x14ac:dyDescent="0.2">
      <c r="B1570" s="106"/>
    </row>
    <row r="1571" spans="2:2" x14ac:dyDescent="0.2">
      <c r="B1571" s="106"/>
    </row>
    <row r="1572" spans="2:2" x14ac:dyDescent="0.2">
      <c r="B1572" s="106"/>
    </row>
    <row r="1573" spans="2:2" x14ac:dyDescent="0.2">
      <c r="B1573" s="106"/>
    </row>
    <row r="1574" spans="2:2" x14ac:dyDescent="0.2">
      <c r="B1574" s="106"/>
    </row>
    <row r="1575" spans="2:2" x14ac:dyDescent="0.2">
      <c r="B1575" s="106"/>
    </row>
    <row r="1576" spans="2:2" x14ac:dyDescent="0.2">
      <c r="B1576" s="106"/>
    </row>
    <row r="1577" spans="2:2" x14ac:dyDescent="0.2">
      <c r="B1577" s="106"/>
    </row>
    <row r="1578" spans="2:2" x14ac:dyDescent="0.2">
      <c r="B1578" s="106"/>
    </row>
    <row r="1579" spans="2:2" x14ac:dyDescent="0.2">
      <c r="B1579" s="106"/>
    </row>
    <row r="1580" spans="2:2" x14ac:dyDescent="0.2">
      <c r="B1580" s="106"/>
    </row>
    <row r="1581" spans="2:2" x14ac:dyDescent="0.2">
      <c r="B1581" s="106"/>
    </row>
    <row r="1582" spans="2:2" x14ac:dyDescent="0.2">
      <c r="B1582" s="106"/>
    </row>
    <row r="1583" spans="2:2" x14ac:dyDescent="0.2">
      <c r="B1583" s="106"/>
    </row>
    <row r="1584" spans="2:2" x14ac:dyDescent="0.2">
      <c r="B1584" s="106"/>
    </row>
    <row r="1585" spans="2:2" x14ac:dyDescent="0.2">
      <c r="B1585" s="106"/>
    </row>
    <row r="1586" spans="2:2" x14ac:dyDescent="0.2">
      <c r="B1586" s="106"/>
    </row>
    <row r="1587" spans="2:2" x14ac:dyDescent="0.2">
      <c r="B1587" s="106"/>
    </row>
    <row r="1588" spans="2:2" x14ac:dyDescent="0.2">
      <c r="B1588" s="106"/>
    </row>
    <row r="1589" spans="2:2" x14ac:dyDescent="0.2">
      <c r="B1589" s="106"/>
    </row>
    <row r="1590" spans="2:2" x14ac:dyDescent="0.2">
      <c r="B1590" s="106"/>
    </row>
    <row r="1591" spans="2:2" x14ac:dyDescent="0.2">
      <c r="B1591" s="106"/>
    </row>
    <row r="1592" spans="2:2" x14ac:dyDescent="0.2">
      <c r="B1592" s="106"/>
    </row>
    <row r="1593" spans="2:2" x14ac:dyDescent="0.2">
      <c r="B1593" s="106"/>
    </row>
    <row r="1594" spans="2:2" x14ac:dyDescent="0.2">
      <c r="B1594" s="106"/>
    </row>
    <row r="1595" spans="2:2" x14ac:dyDescent="0.2">
      <c r="B1595" s="106"/>
    </row>
    <row r="1596" spans="2:2" x14ac:dyDescent="0.2">
      <c r="B1596" s="106"/>
    </row>
    <row r="1597" spans="2:2" x14ac:dyDescent="0.2">
      <c r="B1597" s="106"/>
    </row>
    <row r="1598" spans="2:2" x14ac:dyDescent="0.2">
      <c r="B1598" s="106"/>
    </row>
    <row r="1599" spans="2:2" x14ac:dyDescent="0.2">
      <c r="B1599" s="106"/>
    </row>
    <row r="1600" spans="2:2" x14ac:dyDescent="0.2">
      <c r="B1600" s="106"/>
    </row>
    <row r="1601" spans="2:2" x14ac:dyDescent="0.2">
      <c r="B1601" s="106"/>
    </row>
    <row r="1602" spans="2:2" x14ac:dyDescent="0.2">
      <c r="B1602" s="106"/>
    </row>
    <row r="1603" spans="2:2" x14ac:dyDescent="0.2">
      <c r="B1603" s="106"/>
    </row>
    <row r="1604" spans="2:2" x14ac:dyDescent="0.2">
      <c r="B1604" s="106"/>
    </row>
    <row r="1605" spans="2:2" x14ac:dyDescent="0.2">
      <c r="B1605" s="106"/>
    </row>
    <row r="1606" spans="2:2" x14ac:dyDescent="0.2">
      <c r="B1606" s="106"/>
    </row>
    <row r="1607" spans="2:2" x14ac:dyDescent="0.2">
      <c r="B1607" s="106"/>
    </row>
    <row r="1608" spans="2:2" x14ac:dyDescent="0.2">
      <c r="B1608" s="106"/>
    </row>
    <row r="1609" spans="2:2" x14ac:dyDescent="0.2">
      <c r="B1609" s="106"/>
    </row>
    <row r="1610" spans="2:2" x14ac:dyDescent="0.2">
      <c r="B1610" s="106"/>
    </row>
    <row r="1611" spans="2:2" x14ac:dyDescent="0.2">
      <c r="B1611" s="106"/>
    </row>
    <row r="1612" spans="2:2" x14ac:dyDescent="0.2">
      <c r="B1612" s="106"/>
    </row>
    <row r="1613" spans="2:2" x14ac:dyDescent="0.2">
      <c r="B1613" s="106"/>
    </row>
    <row r="1614" spans="2:2" x14ac:dyDescent="0.2">
      <c r="B1614" s="106"/>
    </row>
    <row r="1615" spans="2:2" x14ac:dyDescent="0.2">
      <c r="B1615" s="106"/>
    </row>
    <row r="1616" spans="2:2" x14ac:dyDescent="0.2">
      <c r="B1616" s="106"/>
    </row>
    <row r="1617" spans="2:2" x14ac:dyDescent="0.2">
      <c r="B1617" s="106"/>
    </row>
    <row r="1618" spans="2:2" x14ac:dyDescent="0.2">
      <c r="B1618" s="106"/>
    </row>
    <row r="1619" spans="2:2" x14ac:dyDescent="0.2">
      <c r="B1619" s="106"/>
    </row>
    <row r="1620" spans="2:2" x14ac:dyDescent="0.2">
      <c r="B1620" s="106"/>
    </row>
    <row r="1621" spans="2:2" x14ac:dyDescent="0.2">
      <c r="B1621" s="106"/>
    </row>
    <row r="1622" spans="2:2" x14ac:dyDescent="0.2">
      <c r="B1622" s="106"/>
    </row>
    <row r="1623" spans="2:2" x14ac:dyDescent="0.2">
      <c r="B1623" s="106"/>
    </row>
    <row r="1624" spans="2:2" x14ac:dyDescent="0.2">
      <c r="B1624" s="106"/>
    </row>
    <row r="1625" spans="2:2" x14ac:dyDescent="0.2">
      <c r="B1625" s="106"/>
    </row>
    <row r="1626" spans="2:2" x14ac:dyDescent="0.2">
      <c r="B1626" s="106"/>
    </row>
    <row r="1627" spans="2:2" x14ac:dyDescent="0.2">
      <c r="B1627" s="106"/>
    </row>
    <row r="1628" spans="2:2" x14ac:dyDescent="0.2">
      <c r="B1628" s="106"/>
    </row>
    <row r="1629" spans="2:2" x14ac:dyDescent="0.2">
      <c r="B1629" s="106"/>
    </row>
    <row r="1630" spans="2:2" x14ac:dyDescent="0.2">
      <c r="B1630" s="106"/>
    </row>
    <row r="1631" spans="2:2" x14ac:dyDescent="0.2">
      <c r="B1631" s="106"/>
    </row>
    <row r="1632" spans="2:2" x14ac:dyDescent="0.2">
      <c r="B1632" s="106"/>
    </row>
    <row r="1633" spans="2:2" x14ac:dyDescent="0.2">
      <c r="B1633" s="106"/>
    </row>
    <row r="1634" spans="2:2" x14ac:dyDescent="0.2">
      <c r="B1634" s="106"/>
    </row>
    <row r="1635" spans="2:2" x14ac:dyDescent="0.2">
      <c r="B1635" s="106"/>
    </row>
    <row r="1636" spans="2:2" x14ac:dyDescent="0.2">
      <c r="B1636" s="106"/>
    </row>
    <row r="1637" spans="2:2" x14ac:dyDescent="0.2">
      <c r="B1637" s="106"/>
    </row>
    <row r="1638" spans="2:2" x14ac:dyDescent="0.2">
      <c r="B1638" s="106"/>
    </row>
    <row r="1639" spans="2:2" x14ac:dyDescent="0.2">
      <c r="B1639" s="106"/>
    </row>
    <row r="1640" spans="2:2" x14ac:dyDescent="0.2">
      <c r="B1640" s="106"/>
    </row>
    <row r="1641" spans="2:2" x14ac:dyDescent="0.2">
      <c r="B1641" s="106"/>
    </row>
    <row r="1642" spans="2:2" x14ac:dyDescent="0.2">
      <c r="B1642" s="106"/>
    </row>
    <row r="1643" spans="2:2" x14ac:dyDescent="0.2">
      <c r="B1643" s="106"/>
    </row>
    <row r="1644" spans="2:2" x14ac:dyDescent="0.2">
      <c r="B1644" s="106"/>
    </row>
    <row r="1645" spans="2:2" x14ac:dyDescent="0.2">
      <c r="B1645" s="106"/>
    </row>
    <row r="1646" spans="2:2" x14ac:dyDescent="0.2">
      <c r="B1646" s="106"/>
    </row>
    <row r="1647" spans="2:2" x14ac:dyDescent="0.2">
      <c r="B1647" s="106"/>
    </row>
    <row r="1648" spans="2:2" x14ac:dyDescent="0.2">
      <c r="B1648" s="106"/>
    </row>
    <row r="1649" spans="2:2" x14ac:dyDescent="0.2">
      <c r="B1649" s="106"/>
    </row>
    <row r="1650" spans="2:2" x14ac:dyDescent="0.2">
      <c r="B1650" s="106"/>
    </row>
    <row r="1651" spans="2:2" x14ac:dyDescent="0.2">
      <c r="B1651" s="106"/>
    </row>
    <row r="1652" spans="2:2" x14ac:dyDescent="0.2">
      <c r="B1652" s="106"/>
    </row>
    <row r="1653" spans="2:2" x14ac:dyDescent="0.2">
      <c r="B1653" s="106"/>
    </row>
    <row r="1654" spans="2:2" x14ac:dyDescent="0.2">
      <c r="B1654" s="106"/>
    </row>
    <row r="1655" spans="2:2" x14ac:dyDescent="0.2">
      <c r="B1655" s="106"/>
    </row>
    <row r="1656" spans="2:2" x14ac:dyDescent="0.2">
      <c r="B1656" s="106"/>
    </row>
    <row r="1657" spans="2:2" x14ac:dyDescent="0.2">
      <c r="B1657" s="106"/>
    </row>
    <row r="1658" spans="2:2" x14ac:dyDescent="0.2">
      <c r="B1658" s="106"/>
    </row>
    <row r="1659" spans="2:2" x14ac:dyDescent="0.2">
      <c r="B1659" s="106"/>
    </row>
    <row r="1660" spans="2:2" x14ac:dyDescent="0.2">
      <c r="B1660" s="106"/>
    </row>
    <row r="1661" spans="2:2" x14ac:dyDescent="0.2">
      <c r="B1661" s="106"/>
    </row>
    <row r="1662" spans="2:2" x14ac:dyDescent="0.2">
      <c r="B1662" s="106"/>
    </row>
    <row r="1663" spans="2:2" x14ac:dyDescent="0.2">
      <c r="B1663" s="106"/>
    </row>
    <row r="1664" spans="2:2" x14ac:dyDescent="0.2">
      <c r="B1664" s="106"/>
    </row>
    <row r="1665" spans="2:2" x14ac:dyDescent="0.2">
      <c r="B1665" s="106"/>
    </row>
    <row r="1666" spans="2:2" x14ac:dyDescent="0.2">
      <c r="B1666" s="106"/>
    </row>
    <row r="1667" spans="2:2" x14ac:dyDescent="0.2">
      <c r="B1667" s="106"/>
    </row>
    <row r="1668" spans="2:2" x14ac:dyDescent="0.2">
      <c r="B1668" s="106"/>
    </row>
    <row r="1669" spans="2:2" x14ac:dyDescent="0.2">
      <c r="B1669" s="106"/>
    </row>
    <row r="1670" spans="2:2" x14ac:dyDescent="0.2">
      <c r="B1670" s="106"/>
    </row>
    <row r="1671" spans="2:2" x14ac:dyDescent="0.2">
      <c r="B1671" s="106"/>
    </row>
    <row r="1672" spans="2:2" x14ac:dyDescent="0.2">
      <c r="B1672" s="106"/>
    </row>
    <row r="1673" spans="2:2" x14ac:dyDescent="0.2">
      <c r="B1673" s="106"/>
    </row>
    <row r="1674" spans="2:2" x14ac:dyDescent="0.2">
      <c r="B1674" s="106"/>
    </row>
    <row r="1675" spans="2:2" x14ac:dyDescent="0.2">
      <c r="B1675" s="106"/>
    </row>
    <row r="1676" spans="2:2" x14ac:dyDescent="0.2">
      <c r="B1676" s="106"/>
    </row>
    <row r="1677" spans="2:2" x14ac:dyDescent="0.2">
      <c r="B1677" s="106"/>
    </row>
    <row r="1678" spans="2:2" x14ac:dyDescent="0.2">
      <c r="B1678" s="106"/>
    </row>
    <row r="1679" spans="2:2" x14ac:dyDescent="0.2">
      <c r="B1679" s="106"/>
    </row>
    <row r="1680" spans="2:2" x14ac:dyDescent="0.2">
      <c r="B1680" s="106"/>
    </row>
    <row r="1681" spans="2:2" x14ac:dyDescent="0.2">
      <c r="B1681" s="106"/>
    </row>
    <row r="1682" spans="2:2" x14ac:dyDescent="0.2">
      <c r="B1682" s="106"/>
    </row>
    <row r="1683" spans="2:2" x14ac:dyDescent="0.2">
      <c r="B1683" s="106"/>
    </row>
    <row r="1684" spans="2:2" x14ac:dyDescent="0.2">
      <c r="B1684" s="106"/>
    </row>
    <row r="1685" spans="2:2" x14ac:dyDescent="0.2">
      <c r="B1685" s="106"/>
    </row>
    <row r="1686" spans="2:2" x14ac:dyDescent="0.2">
      <c r="B1686" s="106"/>
    </row>
    <row r="1687" spans="2:2" x14ac:dyDescent="0.2">
      <c r="B1687" s="106"/>
    </row>
    <row r="1688" spans="2:2" x14ac:dyDescent="0.2">
      <c r="B1688" s="106"/>
    </row>
    <row r="1689" spans="2:2" x14ac:dyDescent="0.2">
      <c r="B1689" s="106"/>
    </row>
    <row r="1690" spans="2:2" x14ac:dyDescent="0.2">
      <c r="B1690" s="106"/>
    </row>
    <row r="1691" spans="2:2" x14ac:dyDescent="0.2">
      <c r="B1691" s="106"/>
    </row>
    <row r="1692" spans="2:2" x14ac:dyDescent="0.2">
      <c r="B1692" s="106"/>
    </row>
    <row r="1693" spans="2:2" x14ac:dyDescent="0.2">
      <c r="B1693" s="106"/>
    </row>
    <row r="1694" spans="2:2" x14ac:dyDescent="0.2">
      <c r="B1694" s="106"/>
    </row>
    <row r="1695" spans="2:2" x14ac:dyDescent="0.2">
      <c r="B1695" s="106"/>
    </row>
    <row r="1696" spans="2:2" x14ac:dyDescent="0.2">
      <c r="B1696" s="106"/>
    </row>
    <row r="1697" spans="2:2" x14ac:dyDescent="0.2">
      <c r="B1697" s="106"/>
    </row>
    <row r="1698" spans="2:2" x14ac:dyDescent="0.2">
      <c r="B1698" s="106"/>
    </row>
    <row r="1699" spans="2:2" x14ac:dyDescent="0.2">
      <c r="B1699" s="106"/>
    </row>
    <row r="1700" spans="2:2" x14ac:dyDescent="0.2">
      <c r="B1700" s="106"/>
    </row>
    <row r="1701" spans="2:2" x14ac:dyDescent="0.2">
      <c r="B1701" s="106"/>
    </row>
    <row r="1702" spans="2:2" x14ac:dyDescent="0.2">
      <c r="B1702" s="106"/>
    </row>
    <row r="1703" spans="2:2" x14ac:dyDescent="0.2">
      <c r="B1703" s="106"/>
    </row>
    <row r="1704" spans="2:2" x14ac:dyDescent="0.2">
      <c r="B1704" s="106"/>
    </row>
    <row r="1705" spans="2:2" x14ac:dyDescent="0.2">
      <c r="B1705" s="106"/>
    </row>
    <row r="1706" spans="2:2" x14ac:dyDescent="0.2">
      <c r="B1706" s="106"/>
    </row>
    <row r="1707" spans="2:2" x14ac:dyDescent="0.2">
      <c r="B1707" s="106"/>
    </row>
    <row r="1708" spans="2:2" x14ac:dyDescent="0.2">
      <c r="B1708" s="106"/>
    </row>
    <row r="1709" spans="2:2" x14ac:dyDescent="0.2">
      <c r="B1709" s="106"/>
    </row>
    <row r="1710" spans="2:2" x14ac:dyDescent="0.2">
      <c r="B1710" s="106"/>
    </row>
    <row r="1711" spans="2:2" x14ac:dyDescent="0.2">
      <c r="B1711" s="106"/>
    </row>
    <row r="1712" spans="2:2" x14ac:dyDescent="0.2">
      <c r="B1712" s="106"/>
    </row>
    <row r="1713" spans="2:2" x14ac:dyDescent="0.2">
      <c r="B1713" s="106"/>
    </row>
    <row r="1714" spans="2:2" x14ac:dyDescent="0.2">
      <c r="B1714" s="106"/>
    </row>
    <row r="1715" spans="2:2" x14ac:dyDescent="0.2">
      <c r="B1715" s="106"/>
    </row>
    <row r="1716" spans="2:2" x14ac:dyDescent="0.2">
      <c r="B1716" s="106"/>
    </row>
    <row r="1717" spans="2:2" x14ac:dyDescent="0.2">
      <c r="B1717" s="106"/>
    </row>
    <row r="1718" spans="2:2" x14ac:dyDescent="0.2">
      <c r="B1718" s="106"/>
    </row>
    <row r="1719" spans="2:2" x14ac:dyDescent="0.2">
      <c r="B1719" s="106"/>
    </row>
    <row r="1720" spans="2:2" x14ac:dyDescent="0.2">
      <c r="B1720" s="106"/>
    </row>
    <row r="1721" spans="2:2" x14ac:dyDescent="0.2">
      <c r="B1721" s="106"/>
    </row>
    <row r="1722" spans="2:2" x14ac:dyDescent="0.2">
      <c r="B1722" s="106"/>
    </row>
    <row r="1723" spans="2:2" x14ac:dyDescent="0.2">
      <c r="B1723" s="106"/>
    </row>
    <row r="1724" spans="2:2" x14ac:dyDescent="0.2">
      <c r="B1724" s="106"/>
    </row>
    <row r="1725" spans="2:2" x14ac:dyDescent="0.2">
      <c r="B1725" s="106"/>
    </row>
    <row r="1726" spans="2:2" x14ac:dyDescent="0.2">
      <c r="B1726" s="106"/>
    </row>
    <row r="1727" spans="2:2" x14ac:dyDescent="0.2">
      <c r="B1727" s="106"/>
    </row>
    <row r="1728" spans="2:2" x14ac:dyDescent="0.2">
      <c r="B1728" s="106"/>
    </row>
    <row r="1729" spans="2:2" x14ac:dyDescent="0.2">
      <c r="B1729" s="106"/>
    </row>
    <row r="1730" spans="2:2" x14ac:dyDescent="0.2">
      <c r="B1730" s="106"/>
    </row>
    <row r="1731" spans="2:2" x14ac:dyDescent="0.2">
      <c r="B1731" s="106"/>
    </row>
    <row r="1732" spans="2:2" x14ac:dyDescent="0.2">
      <c r="B1732" s="106"/>
    </row>
    <row r="1733" spans="2:2" x14ac:dyDescent="0.2">
      <c r="B1733" s="106"/>
    </row>
    <row r="1734" spans="2:2" x14ac:dyDescent="0.2">
      <c r="B1734" s="106"/>
    </row>
    <row r="1735" spans="2:2" x14ac:dyDescent="0.2">
      <c r="B1735" s="106"/>
    </row>
    <row r="1736" spans="2:2" x14ac:dyDescent="0.2">
      <c r="B1736" s="106"/>
    </row>
    <row r="1737" spans="2:2" x14ac:dyDescent="0.2">
      <c r="B1737" s="106"/>
    </row>
    <row r="1738" spans="2:2" x14ac:dyDescent="0.2">
      <c r="B1738" s="106"/>
    </row>
    <row r="1739" spans="2:2" x14ac:dyDescent="0.2">
      <c r="B1739" s="106"/>
    </row>
    <row r="1740" spans="2:2" x14ac:dyDescent="0.2">
      <c r="B1740" s="106"/>
    </row>
    <row r="1741" spans="2:2" x14ac:dyDescent="0.2">
      <c r="B1741" s="106"/>
    </row>
    <row r="1742" spans="2:2" x14ac:dyDescent="0.2">
      <c r="B1742" s="106"/>
    </row>
    <row r="1743" spans="2:2" x14ac:dyDescent="0.2">
      <c r="B1743" s="106"/>
    </row>
    <row r="1744" spans="2:2" x14ac:dyDescent="0.2">
      <c r="B1744" s="106"/>
    </row>
    <row r="1745" spans="2:2" x14ac:dyDescent="0.2">
      <c r="B1745" s="106"/>
    </row>
    <row r="1746" spans="2:2" x14ac:dyDescent="0.2">
      <c r="B1746" s="106"/>
    </row>
    <row r="1747" spans="2:2" x14ac:dyDescent="0.2">
      <c r="B1747" s="106"/>
    </row>
    <row r="1748" spans="2:2" x14ac:dyDescent="0.2">
      <c r="B1748" s="106"/>
    </row>
    <row r="1749" spans="2:2" x14ac:dyDescent="0.2">
      <c r="B1749" s="106"/>
    </row>
    <row r="1750" spans="2:2" x14ac:dyDescent="0.2">
      <c r="B1750" s="106"/>
    </row>
    <row r="1751" spans="2:2" x14ac:dyDescent="0.2">
      <c r="B1751" s="106"/>
    </row>
    <row r="1752" spans="2:2" x14ac:dyDescent="0.2">
      <c r="B1752" s="106"/>
    </row>
    <row r="1753" spans="2:2" x14ac:dyDescent="0.2">
      <c r="B1753" s="106"/>
    </row>
    <row r="1754" spans="2:2" x14ac:dyDescent="0.2">
      <c r="B1754" s="106"/>
    </row>
    <row r="1755" spans="2:2" x14ac:dyDescent="0.2">
      <c r="B1755" s="106"/>
    </row>
    <row r="1756" spans="2:2" x14ac:dyDescent="0.2">
      <c r="B1756" s="106"/>
    </row>
    <row r="1757" spans="2:2" x14ac:dyDescent="0.2">
      <c r="B1757" s="106"/>
    </row>
    <row r="1758" spans="2:2" x14ac:dyDescent="0.2">
      <c r="B1758" s="106"/>
    </row>
    <row r="1759" spans="2:2" x14ac:dyDescent="0.2">
      <c r="B1759" s="106"/>
    </row>
    <row r="1760" spans="2:2" x14ac:dyDescent="0.2">
      <c r="B1760" s="106"/>
    </row>
    <row r="1761" spans="2:2" x14ac:dyDescent="0.2">
      <c r="B1761" s="106"/>
    </row>
    <row r="1762" spans="2:2" x14ac:dyDescent="0.2">
      <c r="B1762" s="106"/>
    </row>
    <row r="1763" spans="2:2" x14ac:dyDescent="0.2">
      <c r="B1763" s="106"/>
    </row>
    <row r="1764" spans="2:2" x14ac:dyDescent="0.2">
      <c r="B1764" s="106"/>
    </row>
    <row r="1765" spans="2:2" x14ac:dyDescent="0.2">
      <c r="B1765" s="106"/>
    </row>
    <row r="1766" spans="2:2" x14ac:dyDescent="0.2">
      <c r="B1766" s="106"/>
    </row>
    <row r="1767" spans="2:2" x14ac:dyDescent="0.2">
      <c r="B1767" s="106"/>
    </row>
    <row r="1768" spans="2:2" x14ac:dyDescent="0.2">
      <c r="B1768" s="106"/>
    </row>
    <row r="1769" spans="2:2" x14ac:dyDescent="0.2">
      <c r="B1769" s="106"/>
    </row>
    <row r="1770" spans="2:2" x14ac:dyDescent="0.2">
      <c r="B1770" s="106"/>
    </row>
    <row r="1771" spans="2:2" x14ac:dyDescent="0.2">
      <c r="B1771" s="106"/>
    </row>
    <row r="1772" spans="2:2" x14ac:dyDescent="0.2">
      <c r="B1772" s="106"/>
    </row>
    <row r="1773" spans="2:2" x14ac:dyDescent="0.2">
      <c r="B1773" s="106"/>
    </row>
    <row r="1774" spans="2:2" x14ac:dyDescent="0.2">
      <c r="B1774" s="106"/>
    </row>
    <row r="1775" spans="2:2" x14ac:dyDescent="0.2">
      <c r="B1775" s="106"/>
    </row>
    <row r="1776" spans="2:2" x14ac:dyDescent="0.2">
      <c r="B1776" s="106"/>
    </row>
    <row r="1777" spans="2:2" x14ac:dyDescent="0.2">
      <c r="B1777" s="106"/>
    </row>
    <row r="1778" spans="2:2" x14ac:dyDescent="0.2">
      <c r="B1778" s="106"/>
    </row>
    <row r="1779" spans="2:2" x14ac:dyDescent="0.2">
      <c r="B1779" s="106"/>
    </row>
    <row r="1780" spans="2:2" x14ac:dyDescent="0.2">
      <c r="B1780" s="106"/>
    </row>
    <row r="1781" spans="2:2" x14ac:dyDescent="0.2">
      <c r="B1781" s="106"/>
    </row>
    <row r="1782" spans="2:2" x14ac:dyDescent="0.2">
      <c r="B1782" s="106"/>
    </row>
    <row r="1783" spans="2:2" x14ac:dyDescent="0.2">
      <c r="B1783" s="106"/>
    </row>
    <row r="1784" spans="2:2" x14ac:dyDescent="0.2">
      <c r="B1784" s="106"/>
    </row>
    <row r="1785" spans="2:2" x14ac:dyDescent="0.2">
      <c r="B1785" s="106"/>
    </row>
    <row r="1786" spans="2:2" x14ac:dyDescent="0.2">
      <c r="B1786" s="106"/>
    </row>
    <row r="1787" spans="2:2" x14ac:dyDescent="0.2">
      <c r="B1787" s="106"/>
    </row>
    <row r="1788" spans="2:2" x14ac:dyDescent="0.2">
      <c r="B1788" s="106"/>
    </row>
    <row r="1789" spans="2:2" x14ac:dyDescent="0.2">
      <c r="B1789" s="106"/>
    </row>
    <row r="1790" spans="2:2" x14ac:dyDescent="0.2">
      <c r="B1790" s="106"/>
    </row>
    <row r="1791" spans="2:2" x14ac:dyDescent="0.2">
      <c r="B1791" s="106"/>
    </row>
    <row r="1792" spans="2:2" x14ac:dyDescent="0.2">
      <c r="B1792" s="106"/>
    </row>
    <row r="1793" spans="2:2" x14ac:dyDescent="0.2">
      <c r="B1793" s="106"/>
    </row>
    <row r="1794" spans="2:2" x14ac:dyDescent="0.2">
      <c r="B1794" s="106"/>
    </row>
    <row r="1795" spans="2:2" x14ac:dyDescent="0.2">
      <c r="B1795" s="106"/>
    </row>
    <row r="1796" spans="2:2" x14ac:dyDescent="0.2">
      <c r="B1796" s="106"/>
    </row>
    <row r="1797" spans="2:2" x14ac:dyDescent="0.2">
      <c r="B1797" s="106"/>
    </row>
    <row r="1798" spans="2:2" x14ac:dyDescent="0.2">
      <c r="B1798" s="106"/>
    </row>
    <row r="1799" spans="2:2" x14ac:dyDescent="0.2">
      <c r="B1799" s="106"/>
    </row>
    <row r="1800" spans="2:2" x14ac:dyDescent="0.2">
      <c r="B1800" s="106"/>
    </row>
    <row r="1801" spans="2:2" x14ac:dyDescent="0.2">
      <c r="B1801" s="106"/>
    </row>
    <row r="1802" spans="2:2" x14ac:dyDescent="0.2">
      <c r="B1802" s="106"/>
    </row>
    <row r="1803" spans="2:2" x14ac:dyDescent="0.2">
      <c r="B1803" s="106"/>
    </row>
    <row r="1804" spans="2:2" x14ac:dyDescent="0.2">
      <c r="B1804" s="106"/>
    </row>
    <row r="1805" spans="2:2" x14ac:dyDescent="0.2">
      <c r="B1805" s="106"/>
    </row>
    <row r="1806" spans="2:2" x14ac:dyDescent="0.2">
      <c r="B1806" s="106"/>
    </row>
    <row r="1807" spans="2:2" x14ac:dyDescent="0.2">
      <c r="B1807" s="106"/>
    </row>
    <row r="1808" spans="2:2" x14ac:dyDescent="0.2">
      <c r="B1808" s="106"/>
    </row>
    <row r="1809" spans="2:2" x14ac:dyDescent="0.2">
      <c r="B1809" s="106"/>
    </row>
    <row r="1810" spans="2:2" x14ac:dyDescent="0.2">
      <c r="B1810" s="106"/>
    </row>
    <row r="1811" spans="2:2" x14ac:dyDescent="0.2">
      <c r="B1811" s="106"/>
    </row>
    <row r="1812" spans="2:2" x14ac:dyDescent="0.2">
      <c r="B1812" s="106"/>
    </row>
    <row r="1813" spans="2:2" x14ac:dyDescent="0.2">
      <c r="B1813" s="106"/>
    </row>
    <row r="1814" spans="2:2" x14ac:dyDescent="0.2">
      <c r="B1814" s="106"/>
    </row>
    <row r="1815" spans="2:2" x14ac:dyDescent="0.2">
      <c r="B1815" s="106"/>
    </row>
    <row r="1816" spans="2:2" x14ac:dyDescent="0.2">
      <c r="B1816" s="106"/>
    </row>
    <row r="1817" spans="2:2" x14ac:dyDescent="0.2">
      <c r="B1817" s="106"/>
    </row>
    <row r="1818" spans="2:2" x14ac:dyDescent="0.2">
      <c r="B1818" s="106"/>
    </row>
    <row r="1819" spans="2:2" x14ac:dyDescent="0.2">
      <c r="B1819" s="106"/>
    </row>
    <row r="1820" spans="2:2" x14ac:dyDescent="0.2">
      <c r="B1820" s="106"/>
    </row>
    <row r="1821" spans="2:2" x14ac:dyDescent="0.2">
      <c r="B1821" s="106"/>
    </row>
    <row r="1822" spans="2:2" x14ac:dyDescent="0.2">
      <c r="B1822" s="106"/>
    </row>
    <row r="1823" spans="2:2" x14ac:dyDescent="0.2">
      <c r="B1823" s="106"/>
    </row>
    <row r="1824" spans="2:2" x14ac:dyDescent="0.2">
      <c r="B1824" s="106"/>
    </row>
    <row r="1825" spans="2:2" x14ac:dyDescent="0.2">
      <c r="B1825" s="106"/>
    </row>
    <row r="1826" spans="2:2" x14ac:dyDescent="0.2">
      <c r="B1826" s="106"/>
    </row>
    <row r="1827" spans="2:2" x14ac:dyDescent="0.2">
      <c r="B1827" s="106"/>
    </row>
    <row r="1828" spans="2:2" x14ac:dyDescent="0.2">
      <c r="B1828" s="106"/>
    </row>
    <row r="1829" spans="2:2" x14ac:dyDescent="0.2">
      <c r="B1829" s="106"/>
    </row>
    <row r="1830" spans="2:2" x14ac:dyDescent="0.2">
      <c r="B1830" s="106"/>
    </row>
    <row r="1831" spans="2:2" x14ac:dyDescent="0.2">
      <c r="B1831" s="106"/>
    </row>
    <row r="1832" spans="2:2" x14ac:dyDescent="0.2">
      <c r="B1832" s="106"/>
    </row>
    <row r="1833" spans="2:2" x14ac:dyDescent="0.2">
      <c r="B1833" s="106"/>
    </row>
    <row r="1834" spans="2:2" x14ac:dyDescent="0.2">
      <c r="B1834" s="106"/>
    </row>
    <row r="1835" spans="2:2" x14ac:dyDescent="0.2">
      <c r="B1835" s="106"/>
    </row>
    <row r="1836" spans="2:2" x14ac:dyDescent="0.2">
      <c r="B1836" s="106"/>
    </row>
    <row r="1837" spans="2:2" x14ac:dyDescent="0.2">
      <c r="B1837" s="106"/>
    </row>
    <row r="1838" spans="2:2" x14ac:dyDescent="0.2">
      <c r="B1838" s="106"/>
    </row>
    <row r="1839" spans="2:2" x14ac:dyDescent="0.2">
      <c r="B1839" s="106"/>
    </row>
    <row r="1840" spans="2:2" x14ac:dyDescent="0.2">
      <c r="B1840" s="106"/>
    </row>
    <row r="1841" spans="2:2" x14ac:dyDescent="0.2">
      <c r="B1841" s="106"/>
    </row>
    <row r="1842" spans="2:2" x14ac:dyDescent="0.2">
      <c r="B1842" s="106"/>
    </row>
    <row r="1843" spans="2:2" x14ac:dyDescent="0.2">
      <c r="B1843" s="106"/>
    </row>
    <row r="1844" spans="2:2" x14ac:dyDescent="0.2">
      <c r="B1844" s="106"/>
    </row>
    <row r="1845" spans="2:2" x14ac:dyDescent="0.2">
      <c r="B1845" s="106"/>
    </row>
    <row r="1846" spans="2:2" x14ac:dyDescent="0.2">
      <c r="B1846" s="106"/>
    </row>
    <row r="1847" spans="2:2" x14ac:dyDescent="0.2">
      <c r="B1847" s="106"/>
    </row>
    <row r="1848" spans="2:2" x14ac:dyDescent="0.2">
      <c r="B1848" s="106"/>
    </row>
    <row r="1849" spans="2:2" x14ac:dyDescent="0.2">
      <c r="B1849" s="106"/>
    </row>
    <row r="1850" spans="2:2" x14ac:dyDescent="0.2">
      <c r="B1850" s="106"/>
    </row>
    <row r="1851" spans="2:2" x14ac:dyDescent="0.2">
      <c r="B1851" s="106"/>
    </row>
    <row r="1852" spans="2:2" x14ac:dyDescent="0.2">
      <c r="B1852" s="106"/>
    </row>
    <row r="1853" spans="2:2" x14ac:dyDescent="0.2">
      <c r="B1853" s="106"/>
    </row>
    <row r="1854" spans="2:2" x14ac:dyDescent="0.2">
      <c r="B1854" s="106"/>
    </row>
    <row r="1855" spans="2:2" x14ac:dyDescent="0.2">
      <c r="B1855" s="106"/>
    </row>
    <row r="1856" spans="2:2" x14ac:dyDescent="0.2">
      <c r="B1856" s="106"/>
    </row>
    <row r="1857" spans="2:2" x14ac:dyDescent="0.2">
      <c r="B1857" s="106"/>
    </row>
    <row r="1858" spans="2:2" x14ac:dyDescent="0.2">
      <c r="B1858" s="106"/>
    </row>
    <row r="1859" spans="2:2" x14ac:dyDescent="0.2">
      <c r="B1859" s="106"/>
    </row>
    <row r="1860" spans="2:2" x14ac:dyDescent="0.2">
      <c r="B1860" s="106"/>
    </row>
    <row r="1861" spans="2:2" x14ac:dyDescent="0.2">
      <c r="B1861" s="106"/>
    </row>
    <row r="1862" spans="2:2" x14ac:dyDescent="0.2">
      <c r="B1862" s="106"/>
    </row>
    <row r="1863" spans="2:2" x14ac:dyDescent="0.2">
      <c r="B1863" s="106"/>
    </row>
    <row r="1864" spans="2:2" x14ac:dyDescent="0.2">
      <c r="B1864" s="106"/>
    </row>
    <row r="1865" spans="2:2" x14ac:dyDescent="0.2">
      <c r="B1865" s="106"/>
    </row>
    <row r="1866" spans="2:2" x14ac:dyDescent="0.2">
      <c r="B1866" s="106"/>
    </row>
    <row r="1867" spans="2:2" x14ac:dyDescent="0.2">
      <c r="B1867" s="106"/>
    </row>
    <row r="1868" spans="2:2" x14ac:dyDescent="0.2">
      <c r="B1868" s="106"/>
    </row>
    <row r="1869" spans="2:2" x14ac:dyDescent="0.2">
      <c r="B1869" s="106"/>
    </row>
    <row r="1870" spans="2:2" x14ac:dyDescent="0.2">
      <c r="B1870" s="106"/>
    </row>
    <row r="1871" spans="2:2" x14ac:dyDescent="0.2">
      <c r="B1871" s="106"/>
    </row>
    <row r="1872" spans="2:2" x14ac:dyDescent="0.2">
      <c r="B1872" s="106"/>
    </row>
    <row r="1873" spans="2:2" x14ac:dyDescent="0.2">
      <c r="B1873" s="106"/>
    </row>
    <row r="1874" spans="2:2" x14ac:dyDescent="0.2">
      <c r="B1874" s="106"/>
    </row>
    <row r="1875" spans="2:2" x14ac:dyDescent="0.2">
      <c r="B1875" s="106"/>
    </row>
    <row r="1876" spans="2:2" x14ac:dyDescent="0.2">
      <c r="B1876" s="106"/>
    </row>
    <row r="1877" spans="2:2" x14ac:dyDescent="0.2">
      <c r="B1877" s="106"/>
    </row>
    <row r="1878" spans="2:2" x14ac:dyDescent="0.2">
      <c r="B1878" s="106"/>
    </row>
    <row r="1879" spans="2:2" x14ac:dyDescent="0.2">
      <c r="B1879" s="106"/>
    </row>
    <row r="1880" spans="2:2" x14ac:dyDescent="0.2">
      <c r="B1880" s="106"/>
    </row>
    <row r="1881" spans="2:2" x14ac:dyDescent="0.2">
      <c r="B1881" s="106"/>
    </row>
    <row r="1882" spans="2:2" x14ac:dyDescent="0.2">
      <c r="B1882" s="106"/>
    </row>
    <row r="1883" spans="2:2" x14ac:dyDescent="0.2">
      <c r="B1883" s="106"/>
    </row>
    <row r="1884" spans="2:2" x14ac:dyDescent="0.2">
      <c r="B1884" s="106"/>
    </row>
    <row r="1885" spans="2:2" x14ac:dyDescent="0.2">
      <c r="B1885" s="106"/>
    </row>
    <row r="1886" spans="2:2" x14ac:dyDescent="0.2">
      <c r="B1886" s="106"/>
    </row>
    <row r="1887" spans="2:2" x14ac:dyDescent="0.2">
      <c r="B1887" s="106"/>
    </row>
    <row r="1888" spans="2:2" x14ac:dyDescent="0.2">
      <c r="B1888" s="106"/>
    </row>
    <row r="1889" spans="2:2" x14ac:dyDescent="0.2">
      <c r="B1889" s="106"/>
    </row>
    <row r="1890" spans="2:2" x14ac:dyDescent="0.2">
      <c r="B1890" s="106"/>
    </row>
    <row r="1891" spans="2:2" x14ac:dyDescent="0.2">
      <c r="B1891" s="106"/>
    </row>
    <row r="1892" spans="2:2" x14ac:dyDescent="0.2">
      <c r="B1892" s="106"/>
    </row>
    <row r="1893" spans="2:2" x14ac:dyDescent="0.2">
      <c r="B1893" s="106"/>
    </row>
    <row r="1894" spans="2:2" x14ac:dyDescent="0.2">
      <c r="B1894" s="106"/>
    </row>
    <row r="1895" spans="2:2" x14ac:dyDescent="0.2">
      <c r="B1895" s="106"/>
    </row>
    <row r="1896" spans="2:2" x14ac:dyDescent="0.2">
      <c r="B1896" s="106"/>
    </row>
    <row r="1897" spans="2:2" x14ac:dyDescent="0.2">
      <c r="B1897" s="106"/>
    </row>
    <row r="1898" spans="2:2" x14ac:dyDescent="0.2">
      <c r="B1898" s="106"/>
    </row>
    <row r="1899" spans="2:2" x14ac:dyDescent="0.2">
      <c r="B1899" s="106"/>
    </row>
    <row r="1900" spans="2:2" x14ac:dyDescent="0.2">
      <c r="B1900" s="106"/>
    </row>
    <row r="1901" spans="2:2" x14ac:dyDescent="0.2">
      <c r="B1901" s="106"/>
    </row>
    <row r="1902" spans="2:2" x14ac:dyDescent="0.2">
      <c r="B1902" s="106"/>
    </row>
    <row r="1903" spans="2:2" x14ac:dyDescent="0.2">
      <c r="B1903" s="106"/>
    </row>
    <row r="1904" spans="2:2" x14ac:dyDescent="0.2">
      <c r="B1904" s="106"/>
    </row>
    <row r="1905" spans="2:2" x14ac:dyDescent="0.2">
      <c r="B1905" s="106"/>
    </row>
    <row r="1906" spans="2:2" x14ac:dyDescent="0.2">
      <c r="B1906" s="106"/>
    </row>
    <row r="1907" spans="2:2" x14ac:dyDescent="0.2">
      <c r="B1907" s="106"/>
    </row>
    <row r="1908" spans="2:2" x14ac:dyDescent="0.2">
      <c r="B1908" s="106"/>
    </row>
    <row r="1909" spans="2:2" x14ac:dyDescent="0.2">
      <c r="B1909" s="106"/>
    </row>
    <row r="1910" spans="2:2" x14ac:dyDescent="0.2">
      <c r="B1910" s="106"/>
    </row>
    <row r="1911" spans="2:2" x14ac:dyDescent="0.2">
      <c r="B1911" s="106"/>
    </row>
    <row r="1912" spans="2:2" x14ac:dyDescent="0.2">
      <c r="B1912" s="106"/>
    </row>
    <row r="1913" spans="2:2" x14ac:dyDescent="0.2">
      <c r="B1913" s="106"/>
    </row>
    <row r="1914" spans="2:2" x14ac:dyDescent="0.2">
      <c r="B1914" s="106"/>
    </row>
    <row r="1915" spans="2:2" x14ac:dyDescent="0.2">
      <c r="B1915" s="106"/>
    </row>
    <row r="1916" spans="2:2" x14ac:dyDescent="0.2">
      <c r="B1916" s="106"/>
    </row>
    <row r="1917" spans="2:2" x14ac:dyDescent="0.2">
      <c r="B1917" s="106"/>
    </row>
    <row r="1918" spans="2:2" x14ac:dyDescent="0.2">
      <c r="B1918" s="106"/>
    </row>
    <row r="1919" spans="2:2" x14ac:dyDescent="0.2">
      <c r="B1919" s="106"/>
    </row>
    <row r="1920" spans="2:2" x14ac:dyDescent="0.2">
      <c r="B1920" s="106"/>
    </row>
    <row r="1921" spans="2:2" x14ac:dyDescent="0.2">
      <c r="B1921" s="106"/>
    </row>
    <row r="1922" spans="2:2" x14ac:dyDescent="0.2">
      <c r="B1922" s="106"/>
    </row>
    <row r="1923" spans="2:2" x14ac:dyDescent="0.2">
      <c r="B1923" s="106"/>
    </row>
    <row r="1924" spans="2:2" x14ac:dyDescent="0.2">
      <c r="B1924" s="106"/>
    </row>
    <row r="1925" spans="2:2" x14ac:dyDescent="0.2">
      <c r="B1925" s="106"/>
    </row>
    <row r="1926" spans="2:2" x14ac:dyDescent="0.2">
      <c r="B1926" s="106"/>
    </row>
    <row r="1927" spans="2:2" x14ac:dyDescent="0.2">
      <c r="B1927" s="106"/>
    </row>
    <row r="1928" spans="2:2" x14ac:dyDescent="0.2">
      <c r="B1928" s="106"/>
    </row>
    <row r="1929" spans="2:2" x14ac:dyDescent="0.2">
      <c r="B1929" s="106"/>
    </row>
    <row r="1930" spans="2:2" x14ac:dyDescent="0.2">
      <c r="B1930" s="106"/>
    </row>
    <row r="1931" spans="2:2" x14ac:dyDescent="0.2">
      <c r="B1931" s="106"/>
    </row>
    <row r="1932" spans="2:2" x14ac:dyDescent="0.2">
      <c r="B1932" s="106"/>
    </row>
    <row r="1933" spans="2:2" x14ac:dyDescent="0.2">
      <c r="B1933" s="106"/>
    </row>
    <row r="1934" spans="2:2" x14ac:dyDescent="0.2">
      <c r="B1934" s="106"/>
    </row>
    <row r="1935" spans="2:2" x14ac:dyDescent="0.2">
      <c r="B1935" s="106"/>
    </row>
    <row r="1936" spans="2:2" x14ac:dyDescent="0.2">
      <c r="B1936" s="106"/>
    </row>
    <row r="1937" spans="2:2" x14ac:dyDescent="0.2">
      <c r="B1937" s="106"/>
    </row>
    <row r="1938" spans="2:2" x14ac:dyDescent="0.2">
      <c r="B1938" s="106"/>
    </row>
    <row r="1939" spans="2:2" x14ac:dyDescent="0.2">
      <c r="B1939" s="106"/>
    </row>
    <row r="1940" spans="2:2" x14ac:dyDescent="0.2">
      <c r="B1940" s="106"/>
    </row>
    <row r="1941" spans="2:2" x14ac:dyDescent="0.2">
      <c r="B1941" s="106"/>
    </row>
    <row r="1942" spans="2:2" x14ac:dyDescent="0.2">
      <c r="B1942" s="106"/>
    </row>
    <row r="1943" spans="2:2" x14ac:dyDescent="0.2">
      <c r="B1943" s="106"/>
    </row>
    <row r="1944" spans="2:2" x14ac:dyDescent="0.2">
      <c r="B1944" s="106"/>
    </row>
    <row r="1945" spans="2:2" x14ac:dyDescent="0.2">
      <c r="B1945" s="106"/>
    </row>
    <row r="1946" spans="2:2" x14ac:dyDescent="0.2">
      <c r="B1946" s="106"/>
    </row>
    <row r="1947" spans="2:2" x14ac:dyDescent="0.2">
      <c r="B1947" s="106"/>
    </row>
    <row r="1948" spans="2:2" x14ac:dyDescent="0.2">
      <c r="B1948" s="106"/>
    </row>
    <row r="1949" spans="2:2" x14ac:dyDescent="0.2">
      <c r="B1949" s="106"/>
    </row>
    <row r="1950" spans="2:2" x14ac:dyDescent="0.2">
      <c r="B1950" s="106"/>
    </row>
    <row r="1951" spans="2:2" x14ac:dyDescent="0.2">
      <c r="B1951" s="106"/>
    </row>
    <row r="1952" spans="2:2" x14ac:dyDescent="0.2">
      <c r="B1952" s="106"/>
    </row>
    <row r="1953" spans="2:2" x14ac:dyDescent="0.2">
      <c r="B1953" s="106"/>
    </row>
    <row r="1954" spans="2:2" x14ac:dyDescent="0.2">
      <c r="B1954" s="106"/>
    </row>
    <row r="1955" spans="2:2" x14ac:dyDescent="0.2">
      <c r="B1955" s="106"/>
    </row>
    <row r="1956" spans="2:2" x14ac:dyDescent="0.2">
      <c r="B1956" s="106"/>
    </row>
    <row r="1957" spans="2:2" x14ac:dyDescent="0.2">
      <c r="B1957" s="106"/>
    </row>
    <row r="1958" spans="2:2" x14ac:dyDescent="0.2">
      <c r="B1958" s="106"/>
    </row>
    <row r="1959" spans="2:2" x14ac:dyDescent="0.2">
      <c r="B1959" s="106"/>
    </row>
    <row r="1960" spans="2:2" x14ac:dyDescent="0.2">
      <c r="B1960" s="106"/>
    </row>
    <row r="1961" spans="2:2" x14ac:dyDescent="0.2">
      <c r="B1961" s="106"/>
    </row>
    <row r="1962" spans="2:2" x14ac:dyDescent="0.2">
      <c r="B1962" s="106"/>
    </row>
    <row r="1963" spans="2:2" x14ac:dyDescent="0.2">
      <c r="B1963" s="106"/>
    </row>
    <row r="1964" spans="2:2" x14ac:dyDescent="0.2">
      <c r="B1964" s="106"/>
    </row>
    <row r="1965" spans="2:2" x14ac:dyDescent="0.2">
      <c r="B1965" s="106"/>
    </row>
    <row r="1966" spans="2:2" x14ac:dyDescent="0.2">
      <c r="B1966" s="106"/>
    </row>
    <row r="1967" spans="2:2" x14ac:dyDescent="0.2">
      <c r="B1967" s="106"/>
    </row>
    <row r="1968" spans="2:2" x14ac:dyDescent="0.2">
      <c r="B1968" s="106"/>
    </row>
    <row r="1969" spans="2:2" x14ac:dyDescent="0.2">
      <c r="B1969" s="106"/>
    </row>
    <row r="1970" spans="2:2" x14ac:dyDescent="0.2">
      <c r="B1970" s="106"/>
    </row>
    <row r="1971" spans="2:2" x14ac:dyDescent="0.2">
      <c r="B1971" s="106"/>
    </row>
    <row r="1972" spans="2:2" x14ac:dyDescent="0.2">
      <c r="B1972" s="106"/>
    </row>
    <row r="1973" spans="2:2" x14ac:dyDescent="0.2">
      <c r="B1973" s="106"/>
    </row>
    <row r="1974" spans="2:2" x14ac:dyDescent="0.2">
      <c r="B1974" s="106"/>
    </row>
    <row r="1975" spans="2:2" x14ac:dyDescent="0.2">
      <c r="B1975" s="106"/>
    </row>
    <row r="1976" spans="2:2" x14ac:dyDescent="0.2">
      <c r="B1976" s="106"/>
    </row>
    <row r="1977" spans="2:2" x14ac:dyDescent="0.2">
      <c r="B1977" s="106"/>
    </row>
    <row r="1978" spans="2:2" x14ac:dyDescent="0.2">
      <c r="B1978" s="106"/>
    </row>
    <row r="1979" spans="2:2" x14ac:dyDescent="0.2">
      <c r="B1979" s="106"/>
    </row>
    <row r="1980" spans="2:2" x14ac:dyDescent="0.2">
      <c r="B1980" s="106"/>
    </row>
    <row r="1981" spans="2:2" x14ac:dyDescent="0.2">
      <c r="B1981" s="106"/>
    </row>
    <row r="1982" spans="2:2" x14ac:dyDescent="0.2">
      <c r="B1982" s="106"/>
    </row>
    <row r="1983" spans="2:2" x14ac:dyDescent="0.2">
      <c r="B1983" s="106"/>
    </row>
    <row r="1984" spans="2:2" x14ac:dyDescent="0.2">
      <c r="B1984" s="106"/>
    </row>
    <row r="1985" spans="2:2" x14ac:dyDescent="0.2">
      <c r="B1985" s="106"/>
    </row>
    <row r="1986" spans="2:2" x14ac:dyDescent="0.2">
      <c r="B1986" s="106"/>
    </row>
    <row r="1987" spans="2:2" x14ac:dyDescent="0.2">
      <c r="B1987" s="106"/>
    </row>
    <row r="1988" spans="2:2" x14ac:dyDescent="0.2">
      <c r="B1988" s="106"/>
    </row>
    <row r="1989" spans="2:2" x14ac:dyDescent="0.2">
      <c r="B1989" s="106"/>
    </row>
    <row r="1990" spans="2:2" x14ac:dyDescent="0.2">
      <c r="B1990" s="106"/>
    </row>
    <row r="1991" spans="2:2" x14ac:dyDescent="0.2">
      <c r="B1991" s="106"/>
    </row>
    <row r="1992" spans="2:2" x14ac:dyDescent="0.2">
      <c r="B1992" s="106"/>
    </row>
    <row r="1993" spans="2:2" x14ac:dyDescent="0.2">
      <c r="B1993" s="106"/>
    </row>
    <row r="1994" spans="2:2" x14ac:dyDescent="0.2">
      <c r="B1994" s="106"/>
    </row>
    <row r="1995" spans="2:2" x14ac:dyDescent="0.2">
      <c r="B1995" s="106"/>
    </row>
    <row r="1996" spans="2:2" x14ac:dyDescent="0.2">
      <c r="B1996" s="106"/>
    </row>
    <row r="1997" spans="2:2" x14ac:dyDescent="0.2">
      <c r="B1997" s="106"/>
    </row>
    <row r="1998" spans="2:2" x14ac:dyDescent="0.2">
      <c r="B1998" s="106"/>
    </row>
    <row r="1999" spans="2:2" x14ac:dyDescent="0.2">
      <c r="B1999" s="106"/>
    </row>
    <row r="2000" spans="2:2" x14ac:dyDescent="0.2">
      <c r="B2000" s="106"/>
    </row>
    <row r="2001" spans="2:2" x14ac:dyDescent="0.2">
      <c r="B2001" s="106"/>
    </row>
    <row r="2002" spans="2:2" x14ac:dyDescent="0.2">
      <c r="B2002" s="106"/>
    </row>
    <row r="2003" spans="2:2" x14ac:dyDescent="0.2">
      <c r="B2003" s="106"/>
    </row>
    <row r="2004" spans="2:2" x14ac:dyDescent="0.2">
      <c r="B2004" s="106"/>
    </row>
    <row r="2005" spans="2:2" x14ac:dyDescent="0.2">
      <c r="B2005" s="106"/>
    </row>
    <row r="2006" spans="2:2" x14ac:dyDescent="0.2">
      <c r="B2006" s="106"/>
    </row>
    <row r="2007" spans="2:2" x14ac:dyDescent="0.2">
      <c r="B2007" s="106"/>
    </row>
    <row r="2008" spans="2:2" x14ac:dyDescent="0.2">
      <c r="B2008" s="106"/>
    </row>
    <row r="2009" spans="2:2" x14ac:dyDescent="0.2">
      <c r="B2009" s="106"/>
    </row>
    <row r="2010" spans="2:2" x14ac:dyDescent="0.2">
      <c r="B2010" s="106"/>
    </row>
    <row r="2011" spans="2:2" x14ac:dyDescent="0.2">
      <c r="B2011" s="106"/>
    </row>
    <row r="2012" spans="2:2" x14ac:dyDescent="0.2">
      <c r="B2012" s="106"/>
    </row>
    <row r="2013" spans="2:2" x14ac:dyDescent="0.2">
      <c r="B2013" s="106"/>
    </row>
    <row r="2014" spans="2:2" x14ac:dyDescent="0.2">
      <c r="B2014" s="106"/>
    </row>
    <row r="2015" spans="2:2" x14ac:dyDescent="0.2">
      <c r="B2015" s="106"/>
    </row>
    <row r="2016" spans="2:2" x14ac:dyDescent="0.2">
      <c r="B2016" s="106"/>
    </row>
    <row r="2017" spans="2:2" x14ac:dyDescent="0.2">
      <c r="B2017" s="106"/>
    </row>
    <row r="2018" spans="2:2" x14ac:dyDescent="0.2">
      <c r="B2018" s="106"/>
    </row>
    <row r="2019" spans="2:2" x14ac:dyDescent="0.2">
      <c r="B2019" s="106"/>
    </row>
    <row r="2020" spans="2:2" x14ac:dyDescent="0.2">
      <c r="B2020" s="106"/>
    </row>
    <row r="2021" spans="2:2" x14ac:dyDescent="0.2">
      <c r="B2021" s="106"/>
    </row>
    <row r="2022" spans="2:2" x14ac:dyDescent="0.2">
      <c r="B2022" s="106"/>
    </row>
    <row r="2023" spans="2:2" x14ac:dyDescent="0.2">
      <c r="B2023" s="106"/>
    </row>
    <row r="2024" spans="2:2" x14ac:dyDescent="0.2">
      <c r="B2024" s="106"/>
    </row>
    <row r="2025" spans="2:2" x14ac:dyDescent="0.2">
      <c r="B2025" s="106"/>
    </row>
    <row r="2026" spans="2:2" x14ac:dyDescent="0.2">
      <c r="B2026" s="106"/>
    </row>
    <row r="2027" spans="2:2" x14ac:dyDescent="0.2">
      <c r="B2027" s="106"/>
    </row>
    <row r="2028" spans="2:2" x14ac:dyDescent="0.2">
      <c r="B2028" s="106"/>
    </row>
    <row r="2029" spans="2:2" x14ac:dyDescent="0.2">
      <c r="B2029" s="106"/>
    </row>
    <row r="2030" spans="2:2" x14ac:dyDescent="0.2">
      <c r="B2030" s="106"/>
    </row>
    <row r="2031" spans="2:2" x14ac:dyDescent="0.2">
      <c r="B2031" s="106"/>
    </row>
    <row r="2032" spans="2:2" x14ac:dyDescent="0.2">
      <c r="B2032" s="106"/>
    </row>
    <row r="2033" spans="2:2" x14ac:dyDescent="0.2">
      <c r="B2033" s="106"/>
    </row>
    <row r="2034" spans="2:2" x14ac:dyDescent="0.2">
      <c r="B2034" s="106"/>
    </row>
    <row r="2035" spans="2:2" x14ac:dyDescent="0.2">
      <c r="B2035" s="106"/>
    </row>
    <row r="2036" spans="2:2" x14ac:dyDescent="0.2">
      <c r="B2036" s="106"/>
    </row>
    <row r="2037" spans="2:2" x14ac:dyDescent="0.2">
      <c r="B2037" s="106"/>
    </row>
    <row r="2038" spans="2:2" x14ac:dyDescent="0.2">
      <c r="B2038" s="106"/>
    </row>
    <row r="2039" spans="2:2" x14ac:dyDescent="0.2">
      <c r="B2039" s="106"/>
    </row>
    <row r="2040" spans="2:2" x14ac:dyDescent="0.2">
      <c r="B2040" s="106"/>
    </row>
    <row r="2041" spans="2:2" x14ac:dyDescent="0.2">
      <c r="B2041" s="106"/>
    </row>
    <row r="2042" spans="2:2" x14ac:dyDescent="0.2">
      <c r="B2042" s="106"/>
    </row>
    <row r="2043" spans="2:2" x14ac:dyDescent="0.2">
      <c r="B2043" s="106"/>
    </row>
    <row r="2044" spans="2:2" x14ac:dyDescent="0.2">
      <c r="B2044" s="106"/>
    </row>
    <row r="2045" spans="2:2" x14ac:dyDescent="0.2">
      <c r="B2045" s="106"/>
    </row>
    <row r="2046" spans="2:2" x14ac:dyDescent="0.2">
      <c r="B2046" s="106"/>
    </row>
    <row r="2047" spans="2:2" x14ac:dyDescent="0.2">
      <c r="B2047" s="106"/>
    </row>
    <row r="2048" spans="2:2" x14ac:dyDescent="0.2">
      <c r="B2048" s="106"/>
    </row>
    <row r="2049" spans="2:2" x14ac:dyDescent="0.2">
      <c r="B2049" s="106"/>
    </row>
    <row r="2050" spans="2:2" x14ac:dyDescent="0.2">
      <c r="B2050" s="106"/>
    </row>
    <row r="2051" spans="2:2" x14ac:dyDescent="0.2">
      <c r="B2051" s="106"/>
    </row>
    <row r="2052" spans="2:2" x14ac:dyDescent="0.2">
      <c r="B2052" s="106"/>
    </row>
    <row r="2053" spans="2:2" x14ac:dyDescent="0.2">
      <c r="B2053" s="106"/>
    </row>
    <row r="2054" spans="2:2" x14ac:dyDescent="0.2">
      <c r="B2054" s="106"/>
    </row>
    <row r="2055" spans="2:2" x14ac:dyDescent="0.2">
      <c r="B2055" s="106"/>
    </row>
    <row r="2056" spans="2:2" x14ac:dyDescent="0.2">
      <c r="B2056" s="106"/>
    </row>
    <row r="2057" spans="2:2" x14ac:dyDescent="0.2">
      <c r="B2057" s="106"/>
    </row>
    <row r="2058" spans="2:2" x14ac:dyDescent="0.2">
      <c r="B2058" s="106"/>
    </row>
    <row r="2059" spans="2:2" x14ac:dyDescent="0.2">
      <c r="B2059" s="106"/>
    </row>
    <row r="2060" spans="2:2" x14ac:dyDescent="0.2">
      <c r="B2060" s="106"/>
    </row>
    <row r="2061" spans="2:2" x14ac:dyDescent="0.2">
      <c r="B2061" s="106"/>
    </row>
    <row r="2062" spans="2:2" x14ac:dyDescent="0.2">
      <c r="B2062" s="106"/>
    </row>
    <row r="2063" spans="2:2" x14ac:dyDescent="0.2">
      <c r="B2063" s="106"/>
    </row>
    <row r="2064" spans="2:2" x14ac:dyDescent="0.2">
      <c r="B2064" s="106"/>
    </row>
    <row r="2065" spans="2:2" x14ac:dyDescent="0.2">
      <c r="B2065" s="106"/>
    </row>
    <row r="2066" spans="2:2" x14ac:dyDescent="0.2">
      <c r="B2066" s="106"/>
    </row>
    <row r="2067" spans="2:2" x14ac:dyDescent="0.2">
      <c r="B2067" s="106"/>
    </row>
    <row r="2068" spans="2:2" x14ac:dyDescent="0.2">
      <c r="B2068" s="106"/>
    </row>
    <row r="2069" spans="2:2" x14ac:dyDescent="0.2">
      <c r="B2069" s="106"/>
    </row>
    <row r="2070" spans="2:2" x14ac:dyDescent="0.2">
      <c r="B2070" s="106"/>
    </row>
    <row r="2071" spans="2:2" x14ac:dyDescent="0.2">
      <c r="B2071" s="106"/>
    </row>
    <row r="2072" spans="2:2" x14ac:dyDescent="0.2">
      <c r="B2072" s="106"/>
    </row>
    <row r="2073" spans="2:2" x14ac:dyDescent="0.2">
      <c r="B2073" s="106"/>
    </row>
    <row r="2074" spans="2:2" x14ac:dyDescent="0.2">
      <c r="B2074" s="106"/>
    </row>
    <row r="2075" spans="2:2" x14ac:dyDescent="0.2">
      <c r="B2075" s="106"/>
    </row>
    <row r="2076" spans="2:2" x14ac:dyDescent="0.2">
      <c r="B2076" s="106"/>
    </row>
    <row r="2077" spans="2:2" x14ac:dyDescent="0.2">
      <c r="B2077" s="106"/>
    </row>
    <row r="2078" spans="2:2" x14ac:dyDescent="0.2">
      <c r="B2078" s="106"/>
    </row>
    <row r="2079" spans="2:2" x14ac:dyDescent="0.2">
      <c r="B2079" s="106"/>
    </row>
    <row r="2080" spans="2:2" x14ac:dyDescent="0.2">
      <c r="B2080" s="106"/>
    </row>
    <row r="2081" spans="2:2" x14ac:dyDescent="0.2">
      <c r="B2081" s="106"/>
    </row>
    <row r="2082" spans="2:2" x14ac:dyDescent="0.2">
      <c r="B2082" s="106"/>
    </row>
    <row r="2083" spans="2:2" x14ac:dyDescent="0.2">
      <c r="B2083" s="106"/>
    </row>
    <row r="2084" spans="2:2" x14ac:dyDescent="0.2">
      <c r="B2084" s="106"/>
    </row>
    <row r="2085" spans="2:2" x14ac:dyDescent="0.2">
      <c r="B2085" s="106"/>
    </row>
    <row r="2086" spans="2:2" x14ac:dyDescent="0.2">
      <c r="B2086" s="106"/>
    </row>
    <row r="2087" spans="2:2" x14ac:dyDescent="0.2">
      <c r="B2087" s="106"/>
    </row>
    <row r="2088" spans="2:2" x14ac:dyDescent="0.2">
      <c r="B2088" s="106"/>
    </row>
    <row r="2089" spans="2:2" x14ac:dyDescent="0.2">
      <c r="B2089" s="106"/>
    </row>
    <row r="2090" spans="2:2" x14ac:dyDescent="0.2">
      <c r="B2090" s="106"/>
    </row>
    <row r="2091" spans="2:2" x14ac:dyDescent="0.2">
      <c r="B2091" s="106"/>
    </row>
    <row r="2092" spans="2:2" x14ac:dyDescent="0.2">
      <c r="B2092" s="106"/>
    </row>
    <row r="2093" spans="2:2" x14ac:dyDescent="0.2">
      <c r="B2093" s="106"/>
    </row>
    <row r="2094" spans="2:2" x14ac:dyDescent="0.2">
      <c r="B2094" s="106"/>
    </row>
    <row r="2095" spans="2:2" x14ac:dyDescent="0.2">
      <c r="B2095" s="106"/>
    </row>
    <row r="2096" spans="2:2" x14ac:dyDescent="0.2">
      <c r="B2096" s="106"/>
    </row>
    <row r="2097" spans="2:2" x14ac:dyDescent="0.2">
      <c r="B2097" s="106"/>
    </row>
    <row r="2098" spans="2:2" x14ac:dyDescent="0.2">
      <c r="B2098" s="106"/>
    </row>
    <row r="2099" spans="2:2" x14ac:dyDescent="0.2">
      <c r="B2099" s="106"/>
    </row>
    <row r="2100" spans="2:2" x14ac:dyDescent="0.2">
      <c r="B2100" s="106"/>
    </row>
    <row r="2101" spans="2:2" x14ac:dyDescent="0.2">
      <c r="B2101" s="106"/>
    </row>
    <row r="2102" spans="2:2" x14ac:dyDescent="0.2">
      <c r="B2102" s="106"/>
    </row>
    <row r="2103" spans="2:2" x14ac:dyDescent="0.2">
      <c r="B2103" s="106"/>
    </row>
    <row r="2104" spans="2:2" x14ac:dyDescent="0.2">
      <c r="B2104" s="106"/>
    </row>
    <row r="2105" spans="2:2" x14ac:dyDescent="0.2">
      <c r="B2105" s="106"/>
    </row>
    <row r="2106" spans="2:2" x14ac:dyDescent="0.2">
      <c r="B2106" s="106"/>
    </row>
    <row r="2107" spans="2:2" x14ac:dyDescent="0.2">
      <c r="B2107" s="106"/>
    </row>
    <row r="2108" spans="2:2" x14ac:dyDescent="0.2">
      <c r="B2108" s="106"/>
    </row>
    <row r="2109" spans="2:2" x14ac:dyDescent="0.2">
      <c r="B2109" s="106"/>
    </row>
    <row r="2110" spans="2:2" x14ac:dyDescent="0.2">
      <c r="B2110" s="106"/>
    </row>
    <row r="2111" spans="2:2" x14ac:dyDescent="0.2">
      <c r="B2111" s="106"/>
    </row>
    <row r="2112" spans="2:2" x14ac:dyDescent="0.2">
      <c r="B2112" s="106"/>
    </row>
    <row r="2113" spans="2:2" x14ac:dyDescent="0.2">
      <c r="B2113" s="106"/>
    </row>
    <row r="2114" spans="2:2" x14ac:dyDescent="0.2">
      <c r="B2114" s="106"/>
    </row>
    <row r="2115" spans="2:2" x14ac:dyDescent="0.2">
      <c r="B2115" s="106"/>
    </row>
    <row r="2116" spans="2:2" x14ac:dyDescent="0.2">
      <c r="B2116" s="106"/>
    </row>
    <row r="2117" spans="2:2" x14ac:dyDescent="0.2">
      <c r="B2117" s="106"/>
    </row>
    <row r="2118" spans="2:2" x14ac:dyDescent="0.2">
      <c r="B2118" s="106"/>
    </row>
    <row r="2119" spans="2:2" x14ac:dyDescent="0.2">
      <c r="B2119" s="106"/>
    </row>
    <row r="2120" spans="2:2" x14ac:dyDescent="0.2">
      <c r="B2120" s="106"/>
    </row>
    <row r="2121" spans="2:2" x14ac:dyDescent="0.2">
      <c r="B2121" s="106"/>
    </row>
    <row r="2122" spans="2:2" x14ac:dyDescent="0.2">
      <c r="B2122" s="106"/>
    </row>
    <row r="2123" spans="2:2" x14ac:dyDescent="0.2">
      <c r="B2123" s="106"/>
    </row>
    <row r="2124" spans="2:2" x14ac:dyDescent="0.2">
      <c r="B2124" s="106"/>
    </row>
    <row r="2125" spans="2:2" x14ac:dyDescent="0.2">
      <c r="B2125" s="106"/>
    </row>
    <row r="2126" spans="2:2" x14ac:dyDescent="0.2">
      <c r="B2126" s="106"/>
    </row>
    <row r="2127" spans="2:2" x14ac:dyDescent="0.2">
      <c r="B2127" s="106"/>
    </row>
    <row r="2128" spans="2:2" x14ac:dyDescent="0.2">
      <c r="B2128" s="106"/>
    </row>
    <row r="2129" spans="2:2" x14ac:dyDescent="0.2">
      <c r="B2129" s="106"/>
    </row>
    <row r="2130" spans="2:2" x14ac:dyDescent="0.2">
      <c r="B2130" s="106"/>
    </row>
    <row r="2131" spans="2:2" x14ac:dyDescent="0.2">
      <c r="B2131" s="106"/>
    </row>
    <row r="2132" spans="2:2" x14ac:dyDescent="0.2">
      <c r="B2132" s="106"/>
    </row>
    <row r="2133" spans="2:2" x14ac:dyDescent="0.2">
      <c r="B2133" s="106"/>
    </row>
    <row r="2134" spans="2:2" x14ac:dyDescent="0.2">
      <c r="B2134" s="106"/>
    </row>
    <row r="2135" spans="2:2" x14ac:dyDescent="0.2">
      <c r="B2135" s="106"/>
    </row>
    <row r="2136" spans="2:2" x14ac:dyDescent="0.2">
      <c r="B2136" s="106"/>
    </row>
    <row r="2137" spans="2:2" x14ac:dyDescent="0.2">
      <c r="B2137" s="106"/>
    </row>
    <row r="2138" spans="2:2" x14ac:dyDescent="0.2">
      <c r="B2138" s="106"/>
    </row>
    <row r="2139" spans="2:2" x14ac:dyDescent="0.2">
      <c r="B2139" s="106"/>
    </row>
    <row r="2140" spans="2:2" x14ac:dyDescent="0.2">
      <c r="B2140" s="106"/>
    </row>
    <row r="2141" spans="2:2" x14ac:dyDescent="0.2">
      <c r="B2141" s="106"/>
    </row>
    <row r="2142" spans="2:2" x14ac:dyDescent="0.2">
      <c r="B2142" s="106"/>
    </row>
    <row r="2143" spans="2:2" x14ac:dyDescent="0.2">
      <c r="B2143" s="106"/>
    </row>
    <row r="2144" spans="2:2" x14ac:dyDescent="0.2">
      <c r="B2144" s="106"/>
    </row>
    <row r="2145" spans="2:2" x14ac:dyDescent="0.2">
      <c r="B2145" s="106"/>
    </row>
    <row r="2146" spans="2:2" x14ac:dyDescent="0.2">
      <c r="B2146" s="106"/>
    </row>
    <row r="2147" spans="2:2" x14ac:dyDescent="0.2">
      <c r="B2147" s="106"/>
    </row>
    <row r="2148" spans="2:2" x14ac:dyDescent="0.2">
      <c r="B2148" s="106"/>
    </row>
    <row r="2149" spans="2:2" x14ac:dyDescent="0.2">
      <c r="B2149" s="106"/>
    </row>
    <row r="2150" spans="2:2" x14ac:dyDescent="0.2">
      <c r="B2150" s="106"/>
    </row>
    <row r="2151" spans="2:2" x14ac:dyDescent="0.2">
      <c r="B2151" s="106"/>
    </row>
    <row r="2152" spans="2:2" x14ac:dyDescent="0.2">
      <c r="B2152" s="106"/>
    </row>
    <row r="2153" spans="2:2" x14ac:dyDescent="0.2">
      <c r="B2153" s="106"/>
    </row>
    <row r="2154" spans="2:2" x14ac:dyDescent="0.2">
      <c r="B2154" s="106"/>
    </row>
    <row r="2155" spans="2:2" x14ac:dyDescent="0.2">
      <c r="B2155" s="106"/>
    </row>
    <row r="2156" spans="2:2" x14ac:dyDescent="0.2">
      <c r="B2156" s="106"/>
    </row>
    <row r="2157" spans="2:2" x14ac:dyDescent="0.2">
      <c r="B2157" s="106"/>
    </row>
    <row r="2158" spans="2:2" x14ac:dyDescent="0.2">
      <c r="B2158" s="106"/>
    </row>
    <row r="2159" spans="2:2" x14ac:dyDescent="0.2">
      <c r="B2159" s="106"/>
    </row>
    <row r="2160" spans="2:2" x14ac:dyDescent="0.2">
      <c r="B2160" s="106"/>
    </row>
    <row r="2161" spans="2:2" x14ac:dyDescent="0.2">
      <c r="B2161" s="106"/>
    </row>
    <row r="2162" spans="2:2" x14ac:dyDescent="0.2">
      <c r="B2162" s="106"/>
    </row>
    <row r="2163" spans="2:2" x14ac:dyDescent="0.2">
      <c r="B2163" s="106"/>
    </row>
    <row r="2164" spans="2:2" x14ac:dyDescent="0.2">
      <c r="B2164" s="106"/>
    </row>
    <row r="2165" spans="2:2" x14ac:dyDescent="0.2">
      <c r="B2165" s="106"/>
    </row>
    <row r="2166" spans="2:2" x14ac:dyDescent="0.2">
      <c r="B2166" s="106"/>
    </row>
    <row r="2167" spans="2:2" x14ac:dyDescent="0.2">
      <c r="B2167" s="106"/>
    </row>
    <row r="2168" spans="2:2" x14ac:dyDescent="0.2">
      <c r="B2168" s="106"/>
    </row>
    <row r="2169" spans="2:2" x14ac:dyDescent="0.2">
      <c r="B2169" s="106"/>
    </row>
    <row r="2170" spans="2:2" x14ac:dyDescent="0.2">
      <c r="B2170" s="106"/>
    </row>
    <row r="2171" spans="2:2" x14ac:dyDescent="0.2">
      <c r="B2171" s="106"/>
    </row>
    <row r="2172" spans="2:2" x14ac:dyDescent="0.2">
      <c r="B2172" s="106"/>
    </row>
    <row r="2173" spans="2:2" x14ac:dyDescent="0.2">
      <c r="B2173" s="106"/>
    </row>
    <row r="2174" spans="2:2" x14ac:dyDescent="0.2">
      <c r="B2174" s="106"/>
    </row>
    <row r="2175" spans="2:2" x14ac:dyDescent="0.2">
      <c r="B2175" s="106"/>
    </row>
    <row r="2176" spans="2:2" x14ac:dyDescent="0.2">
      <c r="B2176" s="106"/>
    </row>
    <row r="2177" spans="2:2" x14ac:dyDescent="0.2">
      <c r="B2177" s="106"/>
    </row>
    <row r="2178" spans="2:2" x14ac:dyDescent="0.2">
      <c r="B2178" s="106"/>
    </row>
    <row r="2179" spans="2:2" x14ac:dyDescent="0.2">
      <c r="B2179" s="106"/>
    </row>
    <row r="2180" spans="2:2" x14ac:dyDescent="0.2">
      <c r="B2180" s="106"/>
    </row>
    <row r="2181" spans="2:2" x14ac:dyDescent="0.2">
      <c r="B2181" s="106"/>
    </row>
    <row r="2182" spans="2:2" x14ac:dyDescent="0.2">
      <c r="B2182" s="106"/>
    </row>
    <row r="2183" spans="2:2" x14ac:dyDescent="0.2">
      <c r="B2183" s="106"/>
    </row>
    <row r="2184" spans="2:2" x14ac:dyDescent="0.2">
      <c r="B2184" s="106"/>
    </row>
    <row r="2185" spans="2:2" x14ac:dyDescent="0.2">
      <c r="B2185" s="106"/>
    </row>
    <row r="2186" spans="2:2" x14ac:dyDescent="0.2">
      <c r="B2186" s="106"/>
    </row>
    <row r="2187" spans="2:2" x14ac:dyDescent="0.2">
      <c r="B2187" s="106"/>
    </row>
    <row r="2188" spans="2:2" x14ac:dyDescent="0.2">
      <c r="B2188" s="106"/>
    </row>
    <row r="2189" spans="2:2" x14ac:dyDescent="0.2">
      <c r="B2189" s="106"/>
    </row>
    <row r="2190" spans="2:2" x14ac:dyDescent="0.2">
      <c r="B2190" s="106"/>
    </row>
    <row r="2191" spans="2:2" x14ac:dyDescent="0.2">
      <c r="B2191" s="106"/>
    </row>
    <row r="2192" spans="2:2" x14ac:dyDescent="0.2">
      <c r="B2192" s="106"/>
    </row>
    <row r="2193" spans="2:2" x14ac:dyDescent="0.2">
      <c r="B2193" s="106"/>
    </row>
    <row r="2194" spans="2:2" x14ac:dyDescent="0.2">
      <c r="B2194" s="106"/>
    </row>
    <row r="2195" spans="2:2" x14ac:dyDescent="0.2">
      <c r="B2195" s="106"/>
    </row>
    <row r="2196" spans="2:2" x14ac:dyDescent="0.2">
      <c r="B2196" s="106"/>
    </row>
    <row r="2197" spans="2:2" x14ac:dyDescent="0.2">
      <c r="B2197" s="106"/>
    </row>
    <row r="2198" spans="2:2" x14ac:dyDescent="0.2">
      <c r="B2198" s="106"/>
    </row>
    <row r="2199" spans="2:2" x14ac:dyDescent="0.2">
      <c r="B2199" s="106"/>
    </row>
    <row r="2200" spans="2:2" x14ac:dyDescent="0.2">
      <c r="B2200" s="106"/>
    </row>
    <row r="2201" spans="2:2" x14ac:dyDescent="0.2">
      <c r="B2201" s="106"/>
    </row>
    <row r="2202" spans="2:2" x14ac:dyDescent="0.2">
      <c r="B2202" s="106"/>
    </row>
    <row r="2203" spans="2:2" x14ac:dyDescent="0.2">
      <c r="B2203" s="106"/>
    </row>
    <row r="2204" spans="2:2" x14ac:dyDescent="0.2">
      <c r="B2204" s="106"/>
    </row>
    <row r="2205" spans="2:2" x14ac:dyDescent="0.2">
      <c r="B2205" s="106"/>
    </row>
    <row r="2206" spans="2:2" x14ac:dyDescent="0.2">
      <c r="B2206" s="106"/>
    </row>
    <row r="2207" spans="2:2" x14ac:dyDescent="0.2">
      <c r="B2207" s="106"/>
    </row>
    <row r="2208" spans="2:2" x14ac:dyDescent="0.2">
      <c r="B2208" s="106"/>
    </row>
    <row r="2209" spans="2:2" x14ac:dyDescent="0.2">
      <c r="B2209" s="106"/>
    </row>
    <row r="2210" spans="2:2" x14ac:dyDescent="0.2">
      <c r="B2210" s="106"/>
    </row>
    <row r="2211" spans="2:2" x14ac:dyDescent="0.2">
      <c r="B2211" s="106"/>
    </row>
    <row r="2212" spans="2:2" x14ac:dyDescent="0.2">
      <c r="B2212" s="106"/>
    </row>
    <row r="2213" spans="2:2" x14ac:dyDescent="0.2">
      <c r="B2213" s="106"/>
    </row>
    <row r="2214" spans="2:2" x14ac:dyDescent="0.2">
      <c r="B2214" s="106"/>
    </row>
    <row r="2215" spans="2:2" x14ac:dyDescent="0.2">
      <c r="B2215" s="106"/>
    </row>
    <row r="2216" spans="2:2" x14ac:dyDescent="0.2">
      <c r="B2216" s="106"/>
    </row>
    <row r="2217" spans="2:2" x14ac:dyDescent="0.2">
      <c r="B2217" s="106"/>
    </row>
    <row r="2218" spans="2:2" x14ac:dyDescent="0.2">
      <c r="B2218" s="106"/>
    </row>
    <row r="2219" spans="2:2" x14ac:dyDescent="0.2">
      <c r="B2219" s="106"/>
    </row>
    <row r="2220" spans="2:2" x14ac:dyDescent="0.2">
      <c r="B2220" s="106"/>
    </row>
    <row r="2221" spans="2:2" x14ac:dyDescent="0.2">
      <c r="B2221" s="106"/>
    </row>
    <row r="2222" spans="2:2" x14ac:dyDescent="0.2">
      <c r="B2222" s="106"/>
    </row>
    <row r="2223" spans="2:2" x14ac:dyDescent="0.2">
      <c r="B2223" s="106"/>
    </row>
    <row r="2224" spans="2:2" x14ac:dyDescent="0.2">
      <c r="B2224" s="106"/>
    </row>
    <row r="2225" spans="2:2" x14ac:dyDescent="0.2">
      <c r="B2225" s="106"/>
    </row>
    <row r="2226" spans="2:2" x14ac:dyDescent="0.2">
      <c r="B2226" s="106"/>
    </row>
    <row r="2227" spans="2:2" x14ac:dyDescent="0.2">
      <c r="B2227" s="106"/>
    </row>
    <row r="2228" spans="2:2" x14ac:dyDescent="0.2">
      <c r="B2228" s="106"/>
    </row>
    <row r="2229" spans="2:2" x14ac:dyDescent="0.2">
      <c r="B2229" s="106"/>
    </row>
    <row r="2230" spans="2:2" x14ac:dyDescent="0.2">
      <c r="B2230" s="106"/>
    </row>
    <row r="2231" spans="2:2" x14ac:dyDescent="0.2">
      <c r="B2231" s="106"/>
    </row>
    <row r="2232" spans="2:2" x14ac:dyDescent="0.2">
      <c r="B2232" s="106"/>
    </row>
    <row r="2233" spans="2:2" x14ac:dyDescent="0.2">
      <c r="B2233" s="106"/>
    </row>
    <row r="2234" spans="2:2" x14ac:dyDescent="0.2">
      <c r="B2234" s="106"/>
    </row>
    <row r="2235" spans="2:2" x14ac:dyDescent="0.2">
      <c r="B2235" s="106"/>
    </row>
    <row r="2236" spans="2:2" x14ac:dyDescent="0.2">
      <c r="B2236" s="106"/>
    </row>
    <row r="2237" spans="2:2" x14ac:dyDescent="0.2">
      <c r="B2237" s="106"/>
    </row>
    <row r="2238" spans="2:2" x14ac:dyDescent="0.2">
      <c r="B2238" s="106"/>
    </row>
    <row r="2239" spans="2:2" x14ac:dyDescent="0.2">
      <c r="B2239" s="106"/>
    </row>
    <row r="2240" spans="2:2" x14ac:dyDescent="0.2">
      <c r="B2240" s="106"/>
    </row>
    <row r="2241" spans="2:2" x14ac:dyDescent="0.2">
      <c r="B2241" s="106"/>
    </row>
    <row r="2242" spans="2:2" x14ac:dyDescent="0.2">
      <c r="B2242" s="106"/>
    </row>
    <row r="2243" spans="2:2" x14ac:dyDescent="0.2">
      <c r="B2243" s="106"/>
    </row>
    <row r="2244" spans="2:2" x14ac:dyDescent="0.2">
      <c r="B2244" s="106"/>
    </row>
    <row r="2245" spans="2:2" x14ac:dyDescent="0.2">
      <c r="B2245" s="106"/>
    </row>
    <row r="2246" spans="2:2" x14ac:dyDescent="0.2">
      <c r="B2246" s="106"/>
    </row>
    <row r="2247" spans="2:2" x14ac:dyDescent="0.2">
      <c r="B2247" s="106"/>
    </row>
    <row r="2248" spans="2:2" x14ac:dyDescent="0.2">
      <c r="B2248" s="106"/>
    </row>
    <row r="2249" spans="2:2" x14ac:dyDescent="0.2">
      <c r="B2249" s="106"/>
    </row>
    <row r="2250" spans="2:2" x14ac:dyDescent="0.2">
      <c r="B2250" s="106"/>
    </row>
    <row r="2251" spans="2:2" x14ac:dyDescent="0.2">
      <c r="B2251" s="106"/>
    </row>
    <row r="2252" spans="2:2" x14ac:dyDescent="0.2">
      <c r="B2252" s="106"/>
    </row>
    <row r="2253" spans="2:2" x14ac:dyDescent="0.2">
      <c r="B2253" s="106"/>
    </row>
    <row r="2254" spans="2:2" x14ac:dyDescent="0.2">
      <c r="B2254" s="106"/>
    </row>
    <row r="2255" spans="2:2" x14ac:dyDescent="0.2">
      <c r="B2255" s="106"/>
    </row>
    <row r="2256" spans="2:2" x14ac:dyDescent="0.2">
      <c r="B2256" s="106"/>
    </row>
    <row r="2257" spans="2:2" x14ac:dyDescent="0.2">
      <c r="B2257" s="106"/>
    </row>
    <row r="2258" spans="2:2" x14ac:dyDescent="0.2">
      <c r="B2258" s="106"/>
    </row>
    <row r="2259" spans="2:2" x14ac:dyDescent="0.2">
      <c r="B2259" s="106"/>
    </row>
    <row r="2260" spans="2:2" x14ac:dyDescent="0.2">
      <c r="B2260" s="106"/>
    </row>
    <row r="2261" spans="2:2" x14ac:dyDescent="0.2">
      <c r="B2261" s="106"/>
    </row>
    <row r="2262" spans="2:2" x14ac:dyDescent="0.2">
      <c r="B2262" s="106"/>
    </row>
    <row r="2263" spans="2:2" x14ac:dyDescent="0.2">
      <c r="B2263" s="106"/>
    </row>
    <row r="2264" spans="2:2" x14ac:dyDescent="0.2">
      <c r="B2264" s="106"/>
    </row>
    <row r="2265" spans="2:2" x14ac:dyDescent="0.2">
      <c r="B2265" s="106"/>
    </row>
    <row r="2266" spans="2:2" x14ac:dyDescent="0.2">
      <c r="B2266" s="106"/>
    </row>
    <row r="2267" spans="2:2" x14ac:dyDescent="0.2">
      <c r="B2267" s="106"/>
    </row>
    <row r="2268" spans="2:2" x14ac:dyDescent="0.2">
      <c r="B2268" s="106"/>
    </row>
    <row r="2269" spans="2:2" x14ac:dyDescent="0.2">
      <c r="B2269" s="106"/>
    </row>
    <row r="2270" spans="2:2" x14ac:dyDescent="0.2">
      <c r="B2270" s="106"/>
    </row>
    <row r="2271" spans="2:2" x14ac:dyDescent="0.2">
      <c r="B2271" s="106"/>
    </row>
    <row r="2272" spans="2:2" x14ac:dyDescent="0.2">
      <c r="B2272" s="106"/>
    </row>
    <row r="2273" spans="2:2" x14ac:dyDescent="0.2">
      <c r="B2273" s="106"/>
    </row>
    <row r="2274" spans="2:2" x14ac:dyDescent="0.2">
      <c r="B2274" s="106"/>
    </row>
    <row r="2275" spans="2:2" x14ac:dyDescent="0.2">
      <c r="B2275" s="106"/>
    </row>
    <row r="2276" spans="2:2" x14ac:dyDescent="0.2">
      <c r="B2276" s="106"/>
    </row>
    <row r="2277" spans="2:2" x14ac:dyDescent="0.2">
      <c r="B2277" s="106"/>
    </row>
    <row r="2278" spans="2:2" x14ac:dyDescent="0.2">
      <c r="B2278" s="106"/>
    </row>
    <row r="2279" spans="2:2" x14ac:dyDescent="0.2">
      <c r="B2279" s="106"/>
    </row>
    <row r="2280" spans="2:2" x14ac:dyDescent="0.2">
      <c r="B2280" s="106"/>
    </row>
    <row r="2281" spans="2:2" x14ac:dyDescent="0.2">
      <c r="B2281" s="106"/>
    </row>
    <row r="2282" spans="2:2" x14ac:dyDescent="0.2">
      <c r="B2282" s="106"/>
    </row>
    <row r="2283" spans="2:2" x14ac:dyDescent="0.2">
      <c r="B2283" s="106"/>
    </row>
    <row r="2284" spans="2:2" x14ac:dyDescent="0.2">
      <c r="B2284" s="106"/>
    </row>
    <row r="2285" spans="2:2" x14ac:dyDescent="0.2">
      <c r="B2285" s="106"/>
    </row>
    <row r="2286" spans="2:2" x14ac:dyDescent="0.2">
      <c r="B2286" s="106"/>
    </row>
    <row r="2287" spans="2:2" x14ac:dyDescent="0.2">
      <c r="B2287" s="106"/>
    </row>
    <row r="2288" spans="2:2" x14ac:dyDescent="0.2">
      <c r="B2288" s="106"/>
    </row>
    <row r="2289" spans="2:2" x14ac:dyDescent="0.2">
      <c r="B2289" s="106"/>
    </row>
    <row r="2290" spans="2:2" x14ac:dyDescent="0.2">
      <c r="B2290" s="106"/>
    </row>
    <row r="2291" spans="2:2" x14ac:dyDescent="0.2">
      <c r="B2291" s="106"/>
    </row>
    <row r="2292" spans="2:2" x14ac:dyDescent="0.2">
      <c r="B2292" s="106"/>
    </row>
    <row r="2293" spans="2:2" x14ac:dyDescent="0.2">
      <c r="B2293" s="106"/>
    </row>
    <row r="2294" spans="2:2" x14ac:dyDescent="0.2">
      <c r="B2294" s="106"/>
    </row>
    <row r="2295" spans="2:2" x14ac:dyDescent="0.2">
      <c r="B2295" s="106"/>
    </row>
    <row r="2296" spans="2:2" x14ac:dyDescent="0.2">
      <c r="B2296" s="106"/>
    </row>
    <row r="2297" spans="2:2" x14ac:dyDescent="0.2">
      <c r="B2297" s="106"/>
    </row>
    <row r="2298" spans="2:2" x14ac:dyDescent="0.2">
      <c r="B2298" s="106"/>
    </row>
    <row r="2299" spans="2:2" x14ac:dyDescent="0.2">
      <c r="B2299" s="106"/>
    </row>
    <row r="2300" spans="2:2" x14ac:dyDescent="0.2">
      <c r="B2300" s="106"/>
    </row>
    <row r="2301" spans="2:2" x14ac:dyDescent="0.2">
      <c r="B2301" s="106"/>
    </row>
    <row r="2302" spans="2:2" x14ac:dyDescent="0.2">
      <c r="B2302" s="106"/>
    </row>
    <row r="2303" spans="2:2" x14ac:dyDescent="0.2">
      <c r="B2303" s="106"/>
    </row>
    <row r="2304" spans="2:2" x14ac:dyDescent="0.2">
      <c r="B2304" s="106"/>
    </row>
    <row r="2305" spans="2:2" x14ac:dyDescent="0.2">
      <c r="B2305" s="106"/>
    </row>
    <row r="2306" spans="2:2" x14ac:dyDescent="0.2">
      <c r="B2306" s="106"/>
    </row>
    <row r="2307" spans="2:2" x14ac:dyDescent="0.2">
      <c r="B2307" s="106"/>
    </row>
    <row r="2308" spans="2:2" x14ac:dyDescent="0.2">
      <c r="B2308" s="106"/>
    </row>
    <row r="2309" spans="2:2" x14ac:dyDescent="0.2">
      <c r="B2309" s="106"/>
    </row>
    <row r="2310" spans="2:2" x14ac:dyDescent="0.2">
      <c r="B2310" s="106"/>
    </row>
    <row r="2311" spans="2:2" x14ac:dyDescent="0.2">
      <c r="B2311" s="106"/>
    </row>
    <row r="2312" spans="2:2" x14ac:dyDescent="0.2">
      <c r="B2312" s="106"/>
    </row>
    <row r="2313" spans="2:2" x14ac:dyDescent="0.2">
      <c r="B2313" s="106"/>
    </row>
    <row r="2314" spans="2:2" x14ac:dyDescent="0.2">
      <c r="B2314" s="106"/>
    </row>
    <row r="2315" spans="2:2" x14ac:dyDescent="0.2">
      <c r="B2315" s="106"/>
    </row>
    <row r="2316" spans="2:2" x14ac:dyDescent="0.2">
      <c r="B2316" s="106"/>
    </row>
    <row r="2317" spans="2:2" x14ac:dyDescent="0.2">
      <c r="B2317" s="106"/>
    </row>
    <row r="2318" spans="2:2" x14ac:dyDescent="0.2">
      <c r="B2318" s="106"/>
    </row>
    <row r="2319" spans="2:2" x14ac:dyDescent="0.2">
      <c r="B2319" s="106"/>
    </row>
    <row r="2320" spans="2:2" x14ac:dyDescent="0.2">
      <c r="B2320" s="106"/>
    </row>
    <row r="2321" spans="2:2" x14ac:dyDescent="0.2">
      <c r="B2321" s="106"/>
    </row>
    <row r="2322" spans="2:2" x14ac:dyDescent="0.2">
      <c r="B2322" s="106"/>
    </row>
    <row r="2323" spans="2:2" x14ac:dyDescent="0.2">
      <c r="B2323" s="106"/>
    </row>
    <row r="2324" spans="2:2" x14ac:dyDescent="0.2">
      <c r="B2324" s="106"/>
    </row>
    <row r="2325" spans="2:2" x14ac:dyDescent="0.2">
      <c r="B2325" s="106"/>
    </row>
    <row r="2326" spans="2:2" x14ac:dyDescent="0.2">
      <c r="B2326" s="106"/>
    </row>
    <row r="2327" spans="2:2" x14ac:dyDescent="0.2">
      <c r="B2327" s="106"/>
    </row>
    <row r="2328" spans="2:2" x14ac:dyDescent="0.2">
      <c r="B2328" s="106"/>
    </row>
    <row r="2329" spans="2:2" x14ac:dyDescent="0.2">
      <c r="B2329" s="106"/>
    </row>
    <row r="2330" spans="2:2" x14ac:dyDescent="0.2">
      <c r="B2330" s="106"/>
    </row>
    <row r="2331" spans="2:2" x14ac:dyDescent="0.2">
      <c r="B2331" s="106"/>
    </row>
    <row r="2332" spans="2:2" x14ac:dyDescent="0.2">
      <c r="B2332" s="106"/>
    </row>
    <row r="2333" spans="2:2" x14ac:dyDescent="0.2">
      <c r="B2333" s="106"/>
    </row>
    <row r="2334" spans="2:2" x14ac:dyDescent="0.2">
      <c r="B2334" s="106"/>
    </row>
    <row r="2335" spans="2:2" x14ac:dyDescent="0.2">
      <c r="B2335" s="106"/>
    </row>
    <row r="2336" spans="2:2" x14ac:dyDescent="0.2">
      <c r="B2336" s="106"/>
    </row>
    <row r="2337" spans="2:2" x14ac:dyDescent="0.2">
      <c r="B2337" s="106"/>
    </row>
    <row r="2338" spans="2:2" x14ac:dyDescent="0.2">
      <c r="B2338" s="106"/>
    </row>
    <row r="2339" spans="2:2" x14ac:dyDescent="0.2">
      <c r="B2339" s="106"/>
    </row>
    <row r="2340" spans="2:2" x14ac:dyDescent="0.2">
      <c r="B2340" s="106"/>
    </row>
    <row r="2341" spans="2:2" x14ac:dyDescent="0.2">
      <c r="B2341" s="106"/>
    </row>
    <row r="2342" spans="2:2" x14ac:dyDescent="0.2">
      <c r="B2342" s="106"/>
    </row>
    <row r="2343" spans="2:2" x14ac:dyDescent="0.2">
      <c r="B2343" s="106"/>
    </row>
    <row r="2344" spans="2:2" x14ac:dyDescent="0.2">
      <c r="B2344" s="106"/>
    </row>
    <row r="2345" spans="2:2" x14ac:dyDescent="0.2">
      <c r="B2345" s="106"/>
    </row>
    <row r="2346" spans="2:2" x14ac:dyDescent="0.2">
      <c r="B2346" s="106"/>
    </row>
    <row r="2347" spans="2:2" x14ac:dyDescent="0.2">
      <c r="B2347" s="106"/>
    </row>
    <row r="2348" spans="2:2" x14ac:dyDescent="0.2">
      <c r="B2348" s="106"/>
    </row>
    <row r="2349" spans="2:2" x14ac:dyDescent="0.2">
      <c r="B2349" s="106"/>
    </row>
    <row r="2350" spans="2:2" x14ac:dyDescent="0.2">
      <c r="B2350" s="106"/>
    </row>
    <row r="2351" spans="2:2" x14ac:dyDescent="0.2">
      <c r="B2351" s="106"/>
    </row>
    <row r="2352" spans="2:2" x14ac:dyDescent="0.2">
      <c r="B2352" s="106"/>
    </row>
    <row r="2353" spans="2:2" x14ac:dyDescent="0.2">
      <c r="B2353" s="106"/>
    </row>
    <row r="2354" spans="2:2" x14ac:dyDescent="0.2">
      <c r="B2354" s="106"/>
    </row>
    <row r="2355" spans="2:2" x14ac:dyDescent="0.2">
      <c r="B2355" s="106"/>
    </row>
    <row r="2356" spans="2:2" x14ac:dyDescent="0.2">
      <c r="B2356" s="106"/>
    </row>
    <row r="2357" spans="2:2" x14ac:dyDescent="0.2">
      <c r="B2357" s="106"/>
    </row>
    <row r="2358" spans="2:2" x14ac:dyDescent="0.2">
      <c r="B2358" s="106"/>
    </row>
    <row r="2359" spans="2:2" x14ac:dyDescent="0.2">
      <c r="B2359" s="106"/>
    </row>
    <row r="2360" spans="2:2" x14ac:dyDescent="0.2">
      <c r="B2360" s="106"/>
    </row>
    <row r="2361" spans="2:2" x14ac:dyDescent="0.2">
      <c r="B2361" s="106"/>
    </row>
    <row r="2362" spans="2:2" x14ac:dyDescent="0.2">
      <c r="B2362" s="106"/>
    </row>
    <row r="2363" spans="2:2" x14ac:dyDescent="0.2">
      <c r="B2363" s="106"/>
    </row>
    <row r="2364" spans="2:2" x14ac:dyDescent="0.2">
      <c r="B2364" s="106"/>
    </row>
    <row r="2365" spans="2:2" x14ac:dyDescent="0.2">
      <c r="B2365" s="106"/>
    </row>
    <row r="2366" spans="2:2" x14ac:dyDescent="0.2">
      <c r="B2366" s="106"/>
    </row>
    <row r="2367" spans="2:2" x14ac:dyDescent="0.2">
      <c r="B2367" s="106"/>
    </row>
    <row r="2368" spans="2:2" x14ac:dyDescent="0.2">
      <c r="B2368" s="106"/>
    </row>
    <row r="2369" spans="2:2" x14ac:dyDescent="0.2">
      <c r="B2369" s="106"/>
    </row>
    <row r="2370" spans="2:2" x14ac:dyDescent="0.2">
      <c r="B2370" s="106"/>
    </row>
    <row r="2371" spans="2:2" x14ac:dyDescent="0.2">
      <c r="B2371" s="106"/>
    </row>
    <row r="2372" spans="2:2" x14ac:dyDescent="0.2">
      <c r="B2372" s="106"/>
    </row>
    <row r="2373" spans="2:2" x14ac:dyDescent="0.2">
      <c r="B2373" s="106"/>
    </row>
    <row r="2374" spans="2:2" x14ac:dyDescent="0.2">
      <c r="B2374" s="106"/>
    </row>
    <row r="2375" spans="2:2" x14ac:dyDescent="0.2">
      <c r="B2375" s="106"/>
    </row>
    <row r="2376" spans="2:2" x14ac:dyDescent="0.2">
      <c r="B2376" s="106"/>
    </row>
    <row r="2377" spans="2:2" x14ac:dyDescent="0.2">
      <c r="B2377" s="106"/>
    </row>
    <row r="2378" spans="2:2" x14ac:dyDescent="0.2">
      <c r="B2378" s="106"/>
    </row>
    <row r="2379" spans="2:2" x14ac:dyDescent="0.2">
      <c r="B2379" s="106"/>
    </row>
    <row r="2380" spans="2:2" x14ac:dyDescent="0.2">
      <c r="B2380" s="106"/>
    </row>
    <row r="2381" spans="2:2" x14ac:dyDescent="0.2">
      <c r="B2381" s="106"/>
    </row>
    <row r="2382" spans="2:2" x14ac:dyDescent="0.2">
      <c r="B2382" s="106"/>
    </row>
    <row r="2383" spans="2:2" x14ac:dyDescent="0.2">
      <c r="B2383" s="106"/>
    </row>
    <row r="2384" spans="2:2" x14ac:dyDescent="0.2">
      <c r="B2384" s="106"/>
    </row>
    <row r="2385" spans="2:2" x14ac:dyDescent="0.2">
      <c r="B2385" s="106"/>
    </row>
    <row r="2386" spans="2:2" x14ac:dyDescent="0.2">
      <c r="B2386" s="106"/>
    </row>
    <row r="2387" spans="2:2" x14ac:dyDescent="0.2">
      <c r="B2387" s="106"/>
    </row>
    <row r="2388" spans="2:2" x14ac:dyDescent="0.2">
      <c r="B2388" s="106"/>
    </row>
    <row r="2389" spans="2:2" x14ac:dyDescent="0.2">
      <c r="B2389" s="106"/>
    </row>
    <row r="2390" spans="2:2" x14ac:dyDescent="0.2">
      <c r="B2390" s="106"/>
    </row>
    <row r="2391" spans="2:2" x14ac:dyDescent="0.2">
      <c r="B2391" s="106"/>
    </row>
    <row r="2392" spans="2:2" x14ac:dyDescent="0.2">
      <c r="B2392" s="106"/>
    </row>
    <row r="2393" spans="2:2" x14ac:dyDescent="0.2">
      <c r="B2393" s="106"/>
    </row>
    <row r="2394" spans="2:2" x14ac:dyDescent="0.2">
      <c r="B2394" s="106"/>
    </row>
    <row r="2395" spans="2:2" x14ac:dyDescent="0.2">
      <c r="B2395" s="106"/>
    </row>
    <row r="2396" spans="2:2" x14ac:dyDescent="0.2">
      <c r="B2396" s="106"/>
    </row>
    <row r="2397" spans="2:2" x14ac:dyDescent="0.2">
      <c r="B2397" s="106"/>
    </row>
    <row r="2398" spans="2:2" x14ac:dyDescent="0.2">
      <c r="B2398" s="106"/>
    </row>
    <row r="2399" spans="2:2" x14ac:dyDescent="0.2">
      <c r="B2399" s="106"/>
    </row>
    <row r="2400" spans="2:2" x14ac:dyDescent="0.2">
      <c r="B2400" s="106"/>
    </row>
    <row r="2401" spans="2:2" x14ac:dyDescent="0.2">
      <c r="B2401" s="106"/>
    </row>
    <row r="2402" spans="2:2" x14ac:dyDescent="0.2">
      <c r="B2402" s="106"/>
    </row>
    <row r="2403" spans="2:2" x14ac:dyDescent="0.2">
      <c r="B2403" s="106"/>
    </row>
    <row r="2404" spans="2:2" x14ac:dyDescent="0.2">
      <c r="B2404" s="106"/>
    </row>
    <row r="2405" spans="2:2" x14ac:dyDescent="0.2">
      <c r="B2405" s="106"/>
    </row>
    <row r="2406" spans="2:2" x14ac:dyDescent="0.2">
      <c r="B2406" s="106"/>
    </row>
    <row r="2407" spans="2:2" x14ac:dyDescent="0.2">
      <c r="B2407" s="106"/>
    </row>
    <row r="2408" spans="2:2" x14ac:dyDescent="0.2">
      <c r="B2408" s="106"/>
    </row>
    <row r="2409" spans="2:2" x14ac:dyDescent="0.2">
      <c r="B2409" s="106"/>
    </row>
    <row r="2410" spans="2:2" x14ac:dyDescent="0.2">
      <c r="B2410" s="106"/>
    </row>
    <row r="2411" spans="2:2" x14ac:dyDescent="0.2">
      <c r="B2411" s="106"/>
    </row>
    <row r="2412" spans="2:2" x14ac:dyDescent="0.2">
      <c r="B2412" s="106"/>
    </row>
    <row r="2413" spans="2:2" x14ac:dyDescent="0.2">
      <c r="B2413" s="106"/>
    </row>
    <row r="2414" spans="2:2" x14ac:dyDescent="0.2">
      <c r="B2414" s="106"/>
    </row>
    <row r="2415" spans="2:2" x14ac:dyDescent="0.2">
      <c r="B2415" s="106"/>
    </row>
    <row r="2416" spans="2:2" x14ac:dyDescent="0.2">
      <c r="B2416" s="106"/>
    </row>
    <row r="2417" spans="2:2" x14ac:dyDescent="0.2">
      <c r="B2417" s="106"/>
    </row>
    <row r="2418" spans="2:2" x14ac:dyDescent="0.2">
      <c r="B2418" s="106"/>
    </row>
    <row r="2419" spans="2:2" x14ac:dyDescent="0.2">
      <c r="B2419" s="106"/>
    </row>
    <row r="2420" spans="2:2" x14ac:dyDescent="0.2">
      <c r="B2420" s="106"/>
    </row>
    <row r="2421" spans="2:2" x14ac:dyDescent="0.2">
      <c r="B2421" s="106"/>
    </row>
    <row r="2422" spans="2:2" x14ac:dyDescent="0.2">
      <c r="B2422" s="106"/>
    </row>
    <row r="2423" spans="2:2" x14ac:dyDescent="0.2">
      <c r="B2423" s="106"/>
    </row>
    <row r="2424" spans="2:2" x14ac:dyDescent="0.2">
      <c r="B2424" s="106"/>
    </row>
    <row r="2425" spans="2:2" x14ac:dyDescent="0.2">
      <c r="B2425" s="106"/>
    </row>
    <row r="2426" spans="2:2" x14ac:dyDescent="0.2">
      <c r="B2426" s="106"/>
    </row>
    <row r="2427" spans="2:2" x14ac:dyDescent="0.2">
      <c r="B2427" s="106"/>
    </row>
    <row r="2428" spans="2:2" x14ac:dyDescent="0.2">
      <c r="B2428" s="106"/>
    </row>
    <row r="2429" spans="2:2" x14ac:dyDescent="0.2">
      <c r="B2429" s="106"/>
    </row>
    <row r="2430" spans="2:2" x14ac:dyDescent="0.2">
      <c r="B2430" s="106"/>
    </row>
    <row r="2431" spans="2:2" x14ac:dyDescent="0.2">
      <c r="B2431" s="106"/>
    </row>
    <row r="2432" spans="2:2" x14ac:dyDescent="0.2">
      <c r="B2432" s="106"/>
    </row>
    <row r="2433" spans="2:2" x14ac:dyDescent="0.2">
      <c r="B2433" s="106"/>
    </row>
    <row r="2434" spans="2:2" x14ac:dyDescent="0.2">
      <c r="B2434" s="106"/>
    </row>
    <row r="2435" spans="2:2" x14ac:dyDescent="0.2">
      <c r="B2435" s="106"/>
    </row>
    <row r="2436" spans="2:2" x14ac:dyDescent="0.2">
      <c r="B2436" s="106"/>
    </row>
    <row r="2437" spans="2:2" x14ac:dyDescent="0.2">
      <c r="B2437" s="106"/>
    </row>
    <row r="2438" spans="2:2" x14ac:dyDescent="0.2">
      <c r="B2438" s="106"/>
    </row>
    <row r="2439" spans="2:2" x14ac:dyDescent="0.2">
      <c r="B2439" s="106"/>
    </row>
    <row r="2440" spans="2:2" x14ac:dyDescent="0.2">
      <c r="B2440" s="106"/>
    </row>
    <row r="2441" spans="2:2" x14ac:dyDescent="0.2">
      <c r="B2441" s="106"/>
    </row>
    <row r="2442" spans="2:2" x14ac:dyDescent="0.2">
      <c r="B2442" s="106"/>
    </row>
    <row r="2443" spans="2:2" x14ac:dyDescent="0.2">
      <c r="B2443" s="106"/>
    </row>
    <row r="2444" spans="2:2" x14ac:dyDescent="0.2">
      <c r="B2444" s="106"/>
    </row>
    <row r="2445" spans="2:2" x14ac:dyDescent="0.2">
      <c r="B2445" s="106"/>
    </row>
    <row r="2446" spans="2:2" x14ac:dyDescent="0.2">
      <c r="B2446" s="106"/>
    </row>
    <row r="2447" spans="2:2" x14ac:dyDescent="0.2">
      <c r="B2447" s="106"/>
    </row>
    <row r="2448" spans="2:2" x14ac:dyDescent="0.2">
      <c r="B2448" s="106"/>
    </row>
    <row r="2449" spans="2:2" x14ac:dyDescent="0.2">
      <c r="B2449" s="106"/>
    </row>
    <row r="2450" spans="2:2" x14ac:dyDescent="0.2">
      <c r="B2450" s="106"/>
    </row>
    <row r="2451" spans="2:2" x14ac:dyDescent="0.2">
      <c r="B2451" s="106"/>
    </row>
    <row r="2452" spans="2:2" x14ac:dyDescent="0.2">
      <c r="B2452" s="106"/>
    </row>
    <row r="2453" spans="2:2" x14ac:dyDescent="0.2">
      <c r="B2453" s="106"/>
    </row>
    <row r="2454" spans="2:2" x14ac:dyDescent="0.2">
      <c r="B2454" s="106"/>
    </row>
    <row r="2455" spans="2:2" x14ac:dyDescent="0.2">
      <c r="B2455" s="106"/>
    </row>
    <row r="2456" spans="2:2" x14ac:dyDescent="0.2">
      <c r="B2456" s="106"/>
    </row>
    <row r="2457" spans="2:2" x14ac:dyDescent="0.2">
      <c r="B2457" s="106"/>
    </row>
    <row r="2458" spans="2:2" x14ac:dyDescent="0.2">
      <c r="B2458" s="106"/>
    </row>
    <row r="2459" spans="2:2" x14ac:dyDescent="0.2">
      <c r="B2459" s="106"/>
    </row>
    <row r="2460" spans="2:2" x14ac:dyDescent="0.2">
      <c r="B2460" s="106"/>
    </row>
    <row r="2461" spans="2:2" x14ac:dyDescent="0.2">
      <c r="B2461" s="106"/>
    </row>
    <row r="2462" spans="2:2" x14ac:dyDescent="0.2">
      <c r="B2462" s="106"/>
    </row>
    <row r="2463" spans="2:2" x14ac:dyDescent="0.2">
      <c r="B2463" s="106"/>
    </row>
    <row r="2464" spans="2:2" x14ac:dyDescent="0.2">
      <c r="B2464" s="106"/>
    </row>
    <row r="2465" spans="2:2" x14ac:dyDescent="0.2">
      <c r="B2465" s="106"/>
    </row>
    <row r="2466" spans="2:2" x14ac:dyDescent="0.2">
      <c r="B2466" s="106"/>
    </row>
    <row r="2467" spans="2:2" x14ac:dyDescent="0.2">
      <c r="B2467" s="106"/>
    </row>
    <row r="2468" spans="2:2" x14ac:dyDescent="0.2">
      <c r="B2468" s="106"/>
    </row>
    <row r="2469" spans="2:2" x14ac:dyDescent="0.2">
      <c r="B2469" s="106"/>
    </row>
    <row r="2470" spans="2:2" x14ac:dyDescent="0.2">
      <c r="B2470" s="106"/>
    </row>
    <row r="2471" spans="2:2" x14ac:dyDescent="0.2">
      <c r="B2471" s="106"/>
    </row>
    <row r="2472" spans="2:2" x14ac:dyDescent="0.2">
      <c r="B2472" s="106"/>
    </row>
    <row r="2473" spans="2:2" x14ac:dyDescent="0.2">
      <c r="B2473" s="106"/>
    </row>
    <row r="2474" spans="2:2" x14ac:dyDescent="0.2">
      <c r="B2474" s="106"/>
    </row>
    <row r="2475" spans="2:2" x14ac:dyDescent="0.2">
      <c r="B2475" s="106"/>
    </row>
    <row r="2476" spans="2:2" x14ac:dyDescent="0.2">
      <c r="B2476" s="106"/>
    </row>
    <row r="2477" spans="2:2" x14ac:dyDescent="0.2">
      <c r="B2477" s="106"/>
    </row>
    <row r="2478" spans="2:2" x14ac:dyDescent="0.2">
      <c r="B2478" s="106"/>
    </row>
    <row r="2479" spans="2:2" x14ac:dyDescent="0.2">
      <c r="B2479" s="106"/>
    </row>
    <row r="2480" spans="2:2" x14ac:dyDescent="0.2">
      <c r="B2480" s="106"/>
    </row>
    <row r="2481" spans="2:2" x14ac:dyDescent="0.2">
      <c r="B2481" s="106"/>
    </row>
    <row r="2482" spans="2:2" x14ac:dyDescent="0.2">
      <c r="B2482" s="106"/>
    </row>
    <row r="2483" spans="2:2" x14ac:dyDescent="0.2">
      <c r="B2483" s="106"/>
    </row>
    <row r="2484" spans="2:2" x14ac:dyDescent="0.2">
      <c r="B2484" s="106"/>
    </row>
    <row r="2485" spans="2:2" x14ac:dyDescent="0.2">
      <c r="B2485" s="106"/>
    </row>
    <row r="2486" spans="2:2" x14ac:dyDescent="0.2">
      <c r="B2486" s="106"/>
    </row>
    <row r="2487" spans="2:2" x14ac:dyDescent="0.2">
      <c r="B2487" s="106"/>
    </row>
    <row r="2488" spans="2:2" x14ac:dyDescent="0.2">
      <c r="B2488" s="106"/>
    </row>
    <row r="2489" spans="2:2" x14ac:dyDescent="0.2">
      <c r="B2489" s="106"/>
    </row>
    <row r="2490" spans="2:2" x14ac:dyDescent="0.2">
      <c r="B2490" s="106"/>
    </row>
    <row r="2491" spans="2:2" x14ac:dyDescent="0.2">
      <c r="B2491" s="106"/>
    </row>
    <row r="2492" spans="2:2" x14ac:dyDescent="0.2">
      <c r="B2492" s="106"/>
    </row>
    <row r="2493" spans="2:2" x14ac:dyDescent="0.2">
      <c r="B2493" s="106"/>
    </row>
    <row r="2494" spans="2:2" x14ac:dyDescent="0.2">
      <c r="B2494" s="106"/>
    </row>
    <row r="2495" spans="2:2" x14ac:dyDescent="0.2">
      <c r="B2495" s="106"/>
    </row>
    <row r="2496" spans="2:2" x14ac:dyDescent="0.2">
      <c r="B2496" s="106"/>
    </row>
    <row r="2497" spans="2:2" x14ac:dyDescent="0.2">
      <c r="B2497" s="106"/>
    </row>
    <row r="2498" spans="2:2" x14ac:dyDescent="0.2">
      <c r="B2498" s="106"/>
    </row>
    <row r="2499" spans="2:2" x14ac:dyDescent="0.2">
      <c r="B2499" s="106"/>
    </row>
    <row r="2500" spans="2:2" x14ac:dyDescent="0.2">
      <c r="B2500" s="106"/>
    </row>
    <row r="2501" spans="2:2" x14ac:dyDescent="0.2">
      <c r="B2501" s="106"/>
    </row>
    <row r="2502" spans="2:2" x14ac:dyDescent="0.2">
      <c r="B2502" s="106"/>
    </row>
    <row r="2503" spans="2:2" x14ac:dyDescent="0.2">
      <c r="B2503" s="106"/>
    </row>
    <row r="2504" spans="2:2" x14ac:dyDescent="0.2">
      <c r="B2504" s="106"/>
    </row>
    <row r="2505" spans="2:2" x14ac:dyDescent="0.2">
      <c r="B2505" s="106"/>
    </row>
    <row r="2506" spans="2:2" x14ac:dyDescent="0.2">
      <c r="B2506" s="106"/>
    </row>
    <row r="2507" spans="2:2" x14ac:dyDescent="0.2">
      <c r="B2507" s="106"/>
    </row>
    <row r="2508" spans="2:2" x14ac:dyDescent="0.2">
      <c r="B2508" s="106"/>
    </row>
    <row r="2509" spans="2:2" x14ac:dyDescent="0.2">
      <c r="B2509" s="106"/>
    </row>
    <row r="2510" spans="2:2" x14ac:dyDescent="0.2">
      <c r="B2510" s="106"/>
    </row>
    <row r="2511" spans="2:2" x14ac:dyDescent="0.2">
      <c r="B2511" s="106"/>
    </row>
    <row r="2512" spans="2:2" x14ac:dyDescent="0.2">
      <c r="B2512" s="106"/>
    </row>
    <row r="2513" spans="2:2" x14ac:dyDescent="0.2">
      <c r="B2513" s="106"/>
    </row>
    <row r="2514" spans="2:2" x14ac:dyDescent="0.2">
      <c r="B2514" s="106"/>
    </row>
    <row r="2515" spans="2:2" x14ac:dyDescent="0.2">
      <c r="B2515" s="106"/>
    </row>
    <row r="2516" spans="2:2" x14ac:dyDescent="0.2">
      <c r="B2516" s="106"/>
    </row>
    <row r="2517" spans="2:2" x14ac:dyDescent="0.2">
      <c r="B2517" s="106"/>
    </row>
    <row r="2518" spans="2:2" x14ac:dyDescent="0.2">
      <c r="B2518" s="106"/>
    </row>
    <row r="2519" spans="2:2" x14ac:dyDescent="0.2">
      <c r="B2519" s="106"/>
    </row>
    <row r="2520" spans="2:2" x14ac:dyDescent="0.2">
      <c r="B2520" s="106"/>
    </row>
    <row r="2521" spans="2:2" x14ac:dyDescent="0.2">
      <c r="B2521" s="106"/>
    </row>
    <row r="2522" spans="2:2" x14ac:dyDescent="0.2">
      <c r="B2522" s="106"/>
    </row>
    <row r="2523" spans="2:2" x14ac:dyDescent="0.2">
      <c r="B2523" s="106"/>
    </row>
    <row r="2524" spans="2:2" x14ac:dyDescent="0.2">
      <c r="B2524" s="106"/>
    </row>
    <row r="2525" spans="2:2" x14ac:dyDescent="0.2">
      <c r="B2525" s="106"/>
    </row>
    <row r="2526" spans="2:2" x14ac:dyDescent="0.2">
      <c r="B2526" s="106"/>
    </row>
    <row r="2527" spans="2:2" x14ac:dyDescent="0.2">
      <c r="B2527" s="106"/>
    </row>
    <row r="2528" spans="2:2" x14ac:dyDescent="0.2">
      <c r="B2528" s="106"/>
    </row>
    <row r="2529" spans="2:2" x14ac:dyDescent="0.2">
      <c r="B2529" s="106"/>
    </row>
    <row r="2530" spans="2:2" x14ac:dyDescent="0.2">
      <c r="B2530" s="106"/>
    </row>
    <row r="2531" spans="2:2" x14ac:dyDescent="0.2">
      <c r="B2531" s="106"/>
    </row>
    <row r="2532" spans="2:2" x14ac:dyDescent="0.2">
      <c r="B2532" s="106"/>
    </row>
    <row r="2533" spans="2:2" x14ac:dyDescent="0.2">
      <c r="B2533" s="106"/>
    </row>
    <row r="2534" spans="2:2" x14ac:dyDescent="0.2">
      <c r="B2534" s="106"/>
    </row>
    <row r="2535" spans="2:2" x14ac:dyDescent="0.2">
      <c r="B2535" s="106"/>
    </row>
    <row r="2536" spans="2:2" x14ac:dyDescent="0.2">
      <c r="B2536" s="106"/>
    </row>
    <row r="2537" spans="2:2" x14ac:dyDescent="0.2">
      <c r="B2537" s="106"/>
    </row>
    <row r="2538" spans="2:2" x14ac:dyDescent="0.2">
      <c r="B2538" s="106"/>
    </row>
    <row r="2539" spans="2:2" x14ac:dyDescent="0.2">
      <c r="B2539" s="106"/>
    </row>
    <row r="2540" spans="2:2" x14ac:dyDescent="0.2">
      <c r="B2540" s="106"/>
    </row>
    <row r="2541" spans="2:2" x14ac:dyDescent="0.2">
      <c r="B2541" s="106"/>
    </row>
    <row r="2542" spans="2:2" x14ac:dyDescent="0.2">
      <c r="B2542" s="106"/>
    </row>
    <row r="2543" spans="2:2" x14ac:dyDescent="0.2">
      <c r="B2543" s="106"/>
    </row>
    <row r="2544" spans="2:2" x14ac:dyDescent="0.2">
      <c r="B2544" s="106"/>
    </row>
    <row r="2545" spans="2:2" x14ac:dyDescent="0.2">
      <c r="B2545" s="106"/>
    </row>
    <row r="2546" spans="2:2" x14ac:dyDescent="0.2">
      <c r="B2546" s="106"/>
    </row>
    <row r="2547" spans="2:2" x14ac:dyDescent="0.2">
      <c r="B2547" s="106"/>
    </row>
    <row r="2548" spans="2:2" x14ac:dyDescent="0.2">
      <c r="B2548" s="106"/>
    </row>
    <row r="2549" spans="2:2" x14ac:dyDescent="0.2">
      <c r="B2549" s="106"/>
    </row>
    <row r="2550" spans="2:2" x14ac:dyDescent="0.2">
      <c r="B2550" s="106"/>
    </row>
    <row r="2551" spans="2:2" x14ac:dyDescent="0.2">
      <c r="B2551" s="106"/>
    </row>
    <row r="2552" spans="2:2" x14ac:dyDescent="0.2">
      <c r="B2552" s="106"/>
    </row>
    <row r="2553" spans="2:2" x14ac:dyDescent="0.2">
      <c r="B2553" s="106"/>
    </row>
    <row r="2554" spans="2:2" x14ac:dyDescent="0.2">
      <c r="B2554" s="106"/>
    </row>
    <row r="2555" spans="2:2" x14ac:dyDescent="0.2">
      <c r="B2555" s="106"/>
    </row>
    <row r="2556" spans="2:2" x14ac:dyDescent="0.2">
      <c r="B2556" s="106"/>
    </row>
    <row r="2557" spans="2:2" x14ac:dyDescent="0.2">
      <c r="B2557" s="106"/>
    </row>
    <row r="2558" spans="2:2" x14ac:dyDescent="0.2">
      <c r="B2558" s="106"/>
    </row>
    <row r="2559" spans="2:2" x14ac:dyDescent="0.2">
      <c r="B2559" s="106"/>
    </row>
    <row r="2560" spans="2:2" x14ac:dyDescent="0.2">
      <c r="B2560" s="106"/>
    </row>
    <row r="2561" spans="2:2" x14ac:dyDescent="0.2">
      <c r="B2561" s="106"/>
    </row>
    <row r="2562" spans="2:2" x14ac:dyDescent="0.2">
      <c r="B2562" s="106"/>
    </row>
    <row r="2563" spans="2:2" x14ac:dyDescent="0.2">
      <c r="B2563" s="106"/>
    </row>
    <row r="2564" spans="2:2" x14ac:dyDescent="0.2">
      <c r="B2564" s="106"/>
    </row>
    <row r="2565" spans="2:2" x14ac:dyDescent="0.2">
      <c r="B2565" s="106"/>
    </row>
    <row r="2566" spans="2:2" x14ac:dyDescent="0.2">
      <c r="B2566" s="106"/>
    </row>
    <row r="2567" spans="2:2" x14ac:dyDescent="0.2">
      <c r="B2567" s="106"/>
    </row>
    <row r="2568" spans="2:2" x14ac:dyDescent="0.2">
      <c r="B2568" s="106"/>
    </row>
    <row r="2569" spans="2:2" x14ac:dyDescent="0.2">
      <c r="B2569" s="106"/>
    </row>
    <row r="2570" spans="2:2" x14ac:dyDescent="0.2">
      <c r="B2570" s="106"/>
    </row>
    <row r="2571" spans="2:2" x14ac:dyDescent="0.2">
      <c r="B2571" s="106"/>
    </row>
    <row r="2572" spans="2:2" x14ac:dyDescent="0.2">
      <c r="B2572" s="106"/>
    </row>
    <row r="2573" spans="2:2" x14ac:dyDescent="0.2">
      <c r="B2573" s="106"/>
    </row>
    <row r="2574" spans="2:2" x14ac:dyDescent="0.2">
      <c r="B2574" s="106"/>
    </row>
    <row r="2575" spans="2:2" x14ac:dyDescent="0.2">
      <c r="B2575" s="106"/>
    </row>
    <row r="2576" spans="2:2" x14ac:dyDescent="0.2">
      <c r="B2576" s="106"/>
    </row>
    <row r="2577" spans="2:2" x14ac:dyDescent="0.2">
      <c r="B2577" s="106"/>
    </row>
    <row r="2578" spans="2:2" x14ac:dyDescent="0.2">
      <c r="B2578" s="106"/>
    </row>
    <row r="2579" spans="2:2" x14ac:dyDescent="0.2">
      <c r="B2579" s="106"/>
    </row>
    <row r="2580" spans="2:2" x14ac:dyDescent="0.2">
      <c r="B2580" s="106"/>
    </row>
    <row r="2581" spans="2:2" x14ac:dyDescent="0.2">
      <c r="B2581" s="106"/>
    </row>
    <row r="2582" spans="2:2" x14ac:dyDescent="0.2">
      <c r="B2582" s="106"/>
    </row>
    <row r="2583" spans="2:2" x14ac:dyDescent="0.2">
      <c r="B2583" s="106"/>
    </row>
    <row r="2584" spans="2:2" x14ac:dyDescent="0.2">
      <c r="B2584" s="106"/>
    </row>
    <row r="2585" spans="2:2" x14ac:dyDescent="0.2">
      <c r="B2585" s="106"/>
    </row>
    <row r="2586" spans="2:2" x14ac:dyDescent="0.2">
      <c r="B2586" s="106"/>
    </row>
    <row r="2587" spans="2:2" x14ac:dyDescent="0.2">
      <c r="B2587" s="106"/>
    </row>
    <row r="2588" spans="2:2" x14ac:dyDescent="0.2">
      <c r="B2588" s="106"/>
    </row>
    <row r="2589" spans="2:2" x14ac:dyDescent="0.2">
      <c r="B2589" s="106"/>
    </row>
    <row r="2590" spans="2:2" x14ac:dyDescent="0.2">
      <c r="B2590" s="106"/>
    </row>
    <row r="2591" spans="2:2" x14ac:dyDescent="0.2">
      <c r="B2591" s="106"/>
    </row>
    <row r="2592" spans="2:2" x14ac:dyDescent="0.2">
      <c r="B2592" s="106"/>
    </row>
    <row r="2593" spans="2:2" x14ac:dyDescent="0.2">
      <c r="B2593" s="106"/>
    </row>
    <row r="2594" spans="2:2" x14ac:dyDescent="0.2">
      <c r="B2594" s="106"/>
    </row>
    <row r="2595" spans="2:2" x14ac:dyDescent="0.2">
      <c r="B2595" s="106"/>
    </row>
    <row r="2596" spans="2:2" x14ac:dyDescent="0.2">
      <c r="B2596" s="106"/>
    </row>
    <row r="2597" spans="2:2" x14ac:dyDescent="0.2">
      <c r="B2597" s="106"/>
    </row>
    <row r="2598" spans="2:2" x14ac:dyDescent="0.2">
      <c r="B2598" s="106"/>
    </row>
    <row r="2599" spans="2:2" x14ac:dyDescent="0.2">
      <c r="B2599" s="106"/>
    </row>
    <row r="2600" spans="2:2" x14ac:dyDescent="0.2">
      <c r="B2600" s="106"/>
    </row>
    <row r="2601" spans="2:2" x14ac:dyDescent="0.2">
      <c r="B2601" s="106"/>
    </row>
    <row r="2602" spans="2:2" x14ac:dyDescent="0.2">
      <c r="B2602" s="106"/>
    </row>
    <row r="2603" spans="2:2" x14ac:dyDescent="0.2">
      <c r="B2603" s="106"/>
    </row>
    <row r="2604" spans="2:2" x14ac:dyDescent="0.2">
      <c r="B2604" s="106"/>
    </row>
    <row r="2605" spans="2:2" x14ac:dyDescent="0.2">
      <c r="B2605" s="106"/>
    </row>
    <row r="2606" spans="2:2" x14ac:dyDescent="0.2">
      <c r="B2606" s="106"/>
    </row>
    <row r="2607" spans="2:2" x14ac:dyDescent="0.2">
      <c r="B2607" s="106"/>
    </row>
    <row r="2608" spans="2:2" x14ac:dyDescent="0.2">
      <c r="B2608" s="106"/>
    </row>
    <row r="2609" spans="2:2" x14ac:dyDescent="0.2">
      <c r="B2609" s="106"/>
    </row>
    <row r="2610" spans="2:2" x14ac:dyDescent="0.2">
      <c r="B2610" s="106"/>
    </row>
    <row r="2611" spans="2:2" x14ac:dyDescent="0.2">
      <c r="B2611" s="106"/>
    </row>
    <row r="2612" spans="2:2" x14ac:dyDescent="0.2">
      <c r="B2612" s="106"/>
    </row>
    <row r="2613" spans="2:2" x14ac:dyDescent="0.2">
      <c r="B2613" s="106"/>
    </row>
    <row r="2614" spans="2:2" x14ac:dyDescent="0.2">
      <c r="B2614" s="106"/>
    </row>
    <row r="2615" spans="2:2" x14ac:dyDescent="0.2">
      <c r="B2615" s="106"/>
    </row>
    <row r="2616" spans="2:2" x14ac:dyDescent="0.2">
      <c r="B2616" s="106"/>
    </row>
    <row r="2617" spans="2:2" x14ac:dyDescent="0.2">
      <c r="B2617" s="106"/>
    </row>
    <row r="2618" spans="2:2" x14ac:dyDescent="0.2">
      <c r="B2618" s="106"/>
    </row>
    <row r="2619" spans="2:2" x14ac:dyDescent="0.2">
      <c r="B2619" s="106"/>
    </row>
    <row r="2620" spans="2:2" x14ac:dyDescent="0.2">
      <c r="B2620" s="106"/>
    </row>
    <row r="2621" spans="2:2" x14ac:dyDescent="0.2">
      <c r="B2621" s="106"/>
    </row>
    <row r="2622" spans="2:2" x14ac:dyDescent="0.2">
      <c r="B2622" s="106"/>
    </row>
    <row r="2623" spans="2:2" x14ac:dyDescent="0.2">
      <c r="B2623" s="106"/>
    </row>
    <row r="2624" spans="2:2" x14ac:dyDescent="0.2">
      <c r="B2624" s="106"/>
    </row>
    <row r="2625" spans="2:2" x14ac:dyDescent="0.2">
      <c r="B2625" s="106"/>
    </row>
    <row r="2626" spans="2:2" x14ac:dyDescent="0.2">
      <c r="B2626" s="106"/>
    </row>
    <row r="2627" spans="2:2" x14ac:dyDescent="0.2">
      <c r="B2627" s="106"/>
    </row>
    <row r="2628" spans="2:2" x14ac:dyDescent="0.2">
      <c r="B2628" s="106"/>
    </row>
    <row r="2629" spans="2:2" x14ac:dyDescent="0.2">
      <c r="B2629" s="106"/>
    </row>
    <row r="2630" spans="2:2" x14ac:dyDescent="0.2">
      <c r="B2630" s="106"/>
    </row>
    <row r="2631" spans="2:2" x14ac:dyDescent="0.2">
      <c r="B2631" s="106"/>
    </row>
    <row r="2632" spans="2:2" x14ac:dyDescent="0.2">
      <c r="B2632" s="106"/>
    </row>
    <row r="2633" spans="2:2" x14ac:dyDescent="0.2">
      <c r="B2633" s="106"/>
    </row>
    <row r="2634" spans="2:2" x14ac:dyDescent="0.2">
      <c r="B2634" s="106"/>
    </row>
    <row r="2635" spans="2:2" x14ac:dyDescent="0.2">
      <c r="B2635" s="106"/>
    </row>
    <row r="2636" spans="2:2" x14ac:dyDescent="0.2">
      <c r="B2636" s="106"/>
    </row>
    <row r="2637" spans="2:2" x14ac:dyDescent="0.2">
      <c r="B2637" s="106"/>
    </row>
    <row r="2638" spans="2:2" x14ac:dyDescent="0.2">
      <c r="B2638" s="106"/>
    </row>
    <row r="2639" spans="2:2" x14ac:dyDescent="0.2">
      <c r="B2639" s="106"/>
    </row>
    <row r="2640" spans="2:2" x14ac:dyDescent="0.2">
      <c r="B2640" s="106"/>
    </row>
    <row r="2641" spans="2:2" x14ac:dyDescent="0.2">
      <c r="B2641" s="106"/>
    </row>
    <row r="2642" spans="2:2" x14ac:dyDescent="0.2">
      <c r="B2642" s="106"/>
    </row>
    <row r="2643" spans="2:2" x14ac:dyDescent="0.2">
      <c r="B2643" s="106"/>
    </row>
    <row r="2644" spans="2:2" x14ac:dyDescent="0.2">
      <c r="B2644" s="106"/>
    </row>
    <row r="2645" spans="2:2" x14ac:dyDescent="0.2">
      <c r="B2645" s="106"/>
    </row>
    <row r="2646" spans="2:2" x14ac:dyDescent="0.2">
      <c r="B2646" s="106"/>
    </row>
    <row r="2647" spans="2:2" x14ac:dyDescent="0.2">
      <c r="B2647" s="106"/>
    </row>
    <row r="2648" spans="2:2" x14ac:dyDescent="0.2">
      <c r="B2648" s="106"/>
    </row>
    <row r="2649" spans="2:2" x14ac:dyDescent="0.2">
      <c r="B2649" s="106"/>
    </row>
    <row r="2650" spans="2:2" x14ac:dyDescent="0.2">
      <c r="B2650" s="106"/>
    </row>
    <row r="2651" spans="2:2" x14ac:dyDescent="0.2">
      <c r="B2651" s="106"/>
    </row>
    <row r="2652" spans="2:2" x14ac:dyDescent="0.2">
      <c r="B2652" s="106"/>
    </row>
    <row r="2653" spans="2:2" x14ac:dyDescent="0.2">
      <c r="B2653" s="106"/>
    </row>
    <row r="2654" spans="2:2" x14ac:dyDescent="0.2">
      <c r="B2654" s="106"/>
    </row>
    <row r="2655" spans="2:2" x14ac:dyDescent="0.2">
      <c r="B2655" s="106"/>
    </row>
    <row r="2656" spans="2:2" x14ac:dyDescent="0.2">
      <c r="B2656" s="106"/>
    </row>
    <row r="2657" spans="2:2" x14ac:dyDescent="0.2">
      <c r="B2657" s="106"/>
    </row>
    <row r="2658" spans="2:2" x14ac:dyDescent="0.2">
      <c r="B2658" s="106"/>
    </row>
    <row r="2659" spans="2:2" x14ac:dyDescent="0.2">
      <c r="B2659" s="106"/>
    </row>
    <row r="2660" spans="2:2" x14ac:dyDescent="0.2">
      <c r="B2660" s="106"/>
    </row>
    <row r="2661" spans="2:2" x14ac:dyDescent="0.2">
      <c r="B2661" s="106"/>
    </row>
    <row r="2662" spans="2:2" x14ac:dyDescent="0.2">
      <c r="B2662" s="106"/>
    </row>
    <row r="2663" spans="2:2" x14ac:dyDescent="0.2">
      <c r="B2663" s="106"/>
    </row>
    <row r="2664" spans="2:2" x14ac:dyDescent="0.2">
      <c r="B2664" s="106"/>
    </row>
    <row r="2665" spans="2:2" x14ac:dyDescent="0.2">
      <c r="B2665" s="106"/>
    </row>
    <row r="2666" spans="2:2" x14ac:dyDescent="0.2">
      <c r="B2666" s="106"/>
    </row>
    <row r="2667" spans="2:2" x14ac:dyDescent="0.2">
      <c r="B2667" s="106"/>
    </row>
    <row r="2668" spans="2:2" x14ac:dyDescent="0.2">
      <c r="B2668" s="106"/>
    </row>
    <row r="2669" spans="2:2" x14ac:dyDescent="0.2">
      <c r="B2669" s="106"/>
    </row>
    <row r="2670" spans="2:2" x14ac:dyDescent="0.2">
      <c r="B2670" s="106"/>
    </row>
    <row r="2671" spans="2:2" x14ac:dyDescent="0.2">
      <c r="B2671" s="106"/>
    </row>
    <row r="2672" spans="2:2" x14ac:dyDescent="0.2">
      <c r="B2672" s="106"/>
    </row>
    <row r="2673" spans="2:2" x14ac:dyDescent="0.2">
      <c r="B2673" s="106"/>
    </row>
    <row r="2674" spans="2:2" x14ac:dyDescent="0.2">
      <c r="B2674" s="106"/>
    </row>
    <row r="2675" spans="2:2" x14ac:dyDescent="0.2">
      <c r="B2675" s="106"/>
    </row>
    <row r="2676" spans="2:2" x14ac:dyDescent="0.2">
      <c r="B2676" s="106"/>
    </row>
    <row r="2677" spans="2:2" x14ac:dyDescent="0.2">
      <c r="B2677" s="106"/>
    </row>
    <row r="2678" spans="2:2" x14ac:dyDescent="0.2">
      <c r="B2678" s="106"/>
    </row>
    <row r="2679" spans="2:2" x14ac:dyDescent="0.2">
      <c r="B2679" s="106"/>
    </row>
    <row r="2680" spans="2:2" x14ac:dyDescent="0.2">
      <c r="B2680" s="106"/>
    </row>
    <row r="2681" spans="2:2" x14ac:dyDescent="0.2">
      <c r="B2681" s="106"/>
    </row>
    <row r="2682" spans="2:2" x14ac:dyDescent="0.2">
      <c r="B2682" s="106"/>
    </row>
    <row r="2683" spans="2:2" x14ac:dyDescent="0.2">
      <c r="B2683" s="106"/>
    </row>
    <row r="2684" spans="2:2" x14ac:dyDescent="0.2">
      <c r="B2684" s="106"/>
    </row>
    <row r="2685" spans="2:2" x14ac:dyDescent="0.2">
      <c r="B2685" s="106"/>
    </row>
    <row r="2686" spans="2:2" x14ac:dyDescent="0.2">
      <c r="B2686" s="106"/>
    </row>
    <row r="2687" spans="2:2" x14ac:dyDescent="0.2">
      <c r="B2687" s="106"/>
    </row>
    <row r="2688" spans="2:2" x14ac:dyDescent="0.2">
      <c r="B2688" s="106"/>
    </row>
    <row r="2689" spans="2:2" x14ac:dyDescent="0.2">
      <c r="B2689" s="106"/>
    </row>
    <row r="2690" spans="2:2" x14ac:dyDescent="0.2">
      <c r="B2690" s="106"/>
    </row>
    <row r="2691" spans="2:2" x14ac:dyDescent="0.2">
      <c r="B2691" s="106"/>
    </row>
    <row r="2692" spans="2:2" x14ac:dyDescent="0.2">
      <c r="B2692" s="106"/>
    </row>
    <row r="2693" spans="2:2" x14ac:dyDescent="0.2">
      <c r="B2693" s="106"/>
    </row>
    <row r="2694" spans="2:2" x14ac:dyDescent="0.2">
      <c r="B2694" s="106"/>
    </row>
    <row r="2695" spans="2:2" x14ac:dyDescent="0.2">
      <c r="B2695" s="106"/>
    </row>
    <row r="2696" spans="2:2" x14ac:dyDescent="0.2">
      <c r="B2696" s="106"/>
    </row>
    <row r="2697" spans="2:2" x14ac:dyDescent="0.2">
      <c r="B2697" s="106"/>
    </row>
    <row r="2698" spans="2:2" x14ac:dyDescent="0.2">
      <c r="B2698" s="106"/>
    </row>
    <row r="2699" spans="2:2" x14ac:dyDescent="0.2">
      <c r="B2699" s="106"/>
    </row>
    <row r="2700" spans="2:2" x14ac:dyDescent="0.2">
      <c r="B2700" s="106"/>
    </row>
    <row r="2701" spans="2:2" x14ac:dyDescent="0.2">
      <c r="B2701" s="106"/>
    </row>
    <row r="2702" spans="2:2" x14ac:dyDescent="0.2">
      <c r="B2702" s="106"/>
    </row>
    <row r="2703" spans="2:2" x14ac:dyDescent="0.2">
      <c r="B2703" s="106"/>
    </row>
    <row r="2704" spans="2:2" x14ac:dyDescent="0.2">
      <c r="B2704" s="106"/>
    </row>
    <row r="2705" spans="2:2" x14ac:dyDescent="0.2">
      <c r="B2705" s="106"/>
    </row>
    <row r="2706" spans="2:2" x14ac:dyDescent="0.2">
      <c r="B2706" s="106"/>
    </row>
    <row r="2707" spans="2:2" x14ac:dyDescent="0.2">
      <c r="B2707" s="106"/>
    </row>
    <row r="2708" spans="2:2" x14ac:dyDescent="0.2">
      <c r="B2708" s="106"/>
    </row>
    <row r="2709" spans="2:2" x14ac:dyDescent="0.2">
      <c r="B2709" s="106"/>
    </row>
    <row r="2710" spans="2:2" x14ac:dyDescent="0.2">
      <c r="B2710" s="106"/>
    </row>
    <row r="2711" spans="2:2" x14ac:dyDescent="0.2">
      <c r="B2711" s="106"/>
    </row>
    <row r="2712" spans="2:2" x14ac:dyDescent="0.2">
      <c r="B2712" s="106"/>
    </row>
    <row r="2713" spans="2:2" x14ac:dyDescent="0.2">
      <c r="B2713" s="106"/>
    </row>
    <row r="2714" spans="2:2" x14ac:dyDescent="0.2">
      <c r="B2714" s="106"/>
    </row>
    <row r="2715" spans="2:2" x14ac:dyDescent="0.2">
      <c r="B2715" s="106"/>
    </row>
    <row r="2716" spans="2:2" x14ac:dyDescent="0.2">
      <c r="B2716" s="106"/>
    </row>
    <row r="2717" spans="2:2" x14ac:dyDescent="0.2">
      <c r="B2717" s="106"/>
    </row>
    <row r="2718" spans="2:2" x14ac:dyDescent="0.2">
      <c r="B2718" s="106"/>
    </row>
    <row r="2719" spans="2:2" x14ac:dyDescent="0.2">
      <c r="B2719" s="106"/>
    </row>
    <row r="2720" spans="2:2" x14ac:dyDescent="0.2">
      <c r="B2720" s="106"/>
    </row>
    <row r="2721" spans="2:2" x14ac:dyDescent="0.2">
      <c r="B2721" s="106"/>
    </row>
    <row r="2722" spans="2:2" x14ac:dyDescent="0.2">
      <c r="B2722" s="106"/>
    </row>
    <row r="2723" spans="2:2" x14ac:dyDescent="0.2">
      <c r="B2723" s="106"/>
    </row>
    <row r="2724" spans="2:2" x14ac:dyDescent="0.2">
      <c r="B2724" s="106"/>
    </row>
    <row r="2725" spans="2:2" x14ac:dyDescent="0.2">
      <c r="B2725" s="106"/>
    </row>
    <row r="2726" spans="2:2" x14ac:dyDescent="0.2">
      <c r="B2726" s="106"/>
    </row>
    <row r="2727" spans="2:2" x14ac:dyDescent="0.2">
      <c r="B2727" s="106"/>
    </row>
    <row r="2728" spans="2:2" x14ac:dyDescent="0.2">
      <c r="B2728" s="106"/>
    </row>
    <row r="2729" spans="2:2" x14ac:dyDescent="0.2">
      <c r="B2729" s="106"/>
    </row>
    <row r="2730" spans="2:2" x14ac:dyDescent="0.2">
      <c r="B2730" s="106"/>
    </row>
    <row r="2731" spans="2:2" x14ac:dyDescent="0.2">
      <c r="B2731" s="106"/>
    </row>
    <row r="2732" spans="2:2" x14ac:dyDescent="0.2">
      <c r="B2732" s="106"/>
    </row>
    <row r="2733" spans="2:2" x14ac:dyDescent="0.2">
      <c r="B2733" s="106"/>
    </row>
    <row r="2734" spans="2:2" x14ac:dyDescent="0.2">
      <c r="B2734" s="106"/>
    </row>
    <row r="2735" spans="2:2" x14ac:dyDescent="0.2">
      <c r="B2735" s="106"/>
    </row>
    <row r="2736" spans="2:2" x14ac:dyDescent="0.2">
      <c r="B2736" s="106"/>
    </row>
    <row r="2737" spans="2:2" x14ac:dyDescent="0.2">
      <c r="B2737" s="106"/>
    </row>
    <row r="2738" spans="2:2" x14ac:dyDescent="0.2">
      <c r="B2738" s="106"/>
    </row>
    <row r="2739" spans="2:2" x14ac:dyDescent="0.2">
      <c r="B2739" s="106"/>
    </row>
    <row r="2740" spans="2:2" x14ac:dyDescent="0.2">
      <c r="B2740" s="106"/>
    </row>
    <row r="2741" spans="2:2" x14ac:dyDescent="0.2">
      <c r="B2741" s="106"/>
    </row>
    <row r="2742" spans="2:2" x14ac:dyDescent="0.2">
      <c r="B2742" s="106"/>
    </row>
    <row r="2743" spans="2:2" x14ac:dyDescent="0.2">
      <c r="B2743" s="106"/>
    </row>
    <row r="2744" spans="2:2" x14ac:dyDescent="0.2">
      <c r="B2744" s="106"/>
    </row>
    <row r="2745" spans="2:2" x14ac:dyDescent="0.2">
      <c r="B2745" s="106"/>
    </row>
    <row r="2746" spans="2:2" x14ac:dyDescent="0.2">
      <c r="B2746" s="106"/>
    </row>
    <row r="2747" spans="2:2" x14ac:dyDescent="0.2">
      <c r="B2747" s="106"/>
    </row>
    <row r="2748" spans="2:2" x14ac:dyDescent="0.2">
      <c r="B2748" s="106"/>
    </row>
    <row r="2749" spans="2:2" x14ac:dyDescent="0.2">
      <c r="B2749" s="106"/>
    </row>
    <row r="2750" spans="2:2" x14ac:dyDescent="0.2">
      <c r="B2750" s="106"/>
    </row>
    <row r="2751" spans="2:2" x14ac:dyDescent="0.2">
      <c r="B2751" s="106"/>
    </row>
    <row r="2752" spans="2:2" x14ac:dyDescent="0.2">
      <c r="B2752" s="106"/>
    </row>
    <row r="2753" spans="2:2" x14ac:dyDescent="0.2">
      <c r="B2753" s="106"/>
    </row>
    <row r="2754" spans="2:2" x14ac:dyDescent="0.2">
      <c r="B2754" s="106"/>
    </row>
    <row r="2755" spans="2:2" x14ac:dyDescent="0.2">
      <c r="B2755" s="106"/>
    </row>
    <row r="2756" spans="2:2" x14ac:dyDescent="0.2">
      <c r="B2756" s="106"/>
    </row>
    <row r="2757" spans="2:2" x14ac:dyDescent="0.2">
      <c r="B2757" s="106"/>
    </row>
    <row r="2758" spans="2:2" x14ac:dyDescent="0.2">
      <c r="B2758" s="106"/>
    </row>
    <row r="2759" spans="2:2" x14ac:dyDescent="0.2">
      <c r="B2759" s="106"/>
    </row>
    <row r="2760" spans="2:2" x14ac:dyDescent="0.2">
      <c r="B2760" s="106"/>
    </row>
    <row r="2761" spans="2:2" x14ac:dyDescent="0.2">
      <c r="B2761" s="106"/>
    </row>
    <row r="2762" spans="2:2" x14ac:dyDescent="0.2">
      <c r="B2762" s="106"/>
    </row>
    <row r="2763" spans="2:2" x14ac:dyDescent="0.2">
      <c r="B2763" s="106"/>
    </row>
    <row r="2764" spans="2:2" x14ac:dyDescent="0.2">
      <c r="B2764" s="106"/>
    </row>
    <row r="2765" spans="2:2" x14ac:dyDescent="0.2">
      <c r="B2765" s="106"/>
    </row>
    <row r="2766" spans="2:2" x14ac:dyDescent="0.2">
      <c r="B2766" s="106"/>
    </row>
    <row r="2767" spans="2:2" x14ac:dyDescent="0.2">
      <c r="B2767" s="106"/>
    </row>
    <row r="2768" spans="2:2" x14ac:dyDescent="0.2">
      <c r="B2768" s="106"/>
    </row>
    <row r="2769" spans="2:2" x14ac:dyDescent="0.2">
      <c r="B2769" s="106"/>
    </row>
    <row r="2770" spans="2:2" x14ac:dyDescent="0.2">
      <c r="B2770" s="106"/>
    </row>
    <row r="2771" spans="2:2" x14ac:dyDescent="0.2">
      <c r="B2771" s="106"/>
    </row>
    <row r="2772" spans="2:2" x14ac:dyDescent="0.2">
      <c r="B2772" s="106"/>
    </row>
    <row r="2773" spans="2:2" x14ac:dyDescent="0.2">
      <c r="B2773" s="106"/>
    </row>
    <row r="2774" spans="2:2" x14ac:dyDescent="0.2">
      <c r="B2774" s="106"/>
    </row>
    <row r="2775" spans="2:2" x14ac:dyDescent="0.2">
      <c r="B2775" s="106"/>
    </row>
    <row r="2776" spans="2:2" x14ac:dyDescent="0.2">
      <c r="B2776" s="106"/>
    </row>
    <row r="2777" spans="2:2" x14ac:dyDescent="0.2">
      <c r="B2777" s="106"/>
    </row>
    <row r="2778" spans="2:2" x14ac:dyDescent="0.2">
      <c r="B2778" s="106"/>
    </row>
    <row r="2779" spans="2:2" x14ac:dyDescent="0.2">
      <c r="B2779" s="106"/>
    </row>
    <row r="2780" spans="2:2" x14ac:dyDescent="0.2">
      <c r="B2780" s="106"/>
    </row>
    <row r="2781" spans="2:2" x14ac:dyDescent="0.2">
      <c r="B2781" s="106"/>
    </row>
    <row r="2782" spans="2:2" x14ac:dyDescent="0.2">
      <c r="B2782" s="106"/>
    </row>
    <row r="2783" spans="2:2" x14ac:dyDescent="0.2">
      <c r="B2783" s="106"/>
    </row>
    <row r="2784" spans="2:2" x14ac:dyDescent="0.2">
      <c r="B2784" s="106"/>
    </row>
    <row r="2785" spans="2:2" x14ac:dyDescent="0.2">
      <c r="B2785" s="106"/>
    </row>
    <row r="2786" spans="2:2" x14ac:dyDescent="0.2">
      <c r="B2786" s="106"/>
    </row>
    <row r="2787" spans="2:2" x14ac:dyDescent="0.2">
      <c r="B2787" s="106"/>
    </row>
    <row r="2788" spans="2:2" x14ac:dyDescent="0.2">
      <c r="B2788" s="106"/>
    </row>
    <row r="2789" spans="2:2" x14ac:dyDescent="0.2">
      <c r="B2789" s="106"/>
    </row>
    <row r="2790" spans="2:2" x14ac:dyDescent="0.2">
      <c r="B2790" s="106"/>
    </row>
    <row r="2791" spans="2:2" x14ac:dyDescent="0.2">
      <c r="B2791" s="106"/>
    </row>
    <row r="2792" spans="2:2" x14ac:dyDescent="0.2">
      <c r="B2792" s="106"/>
    </row>
    <row r="2793" spans="2:2" x14ac:dyDescent="0.2">
      <c r="B2793" s="106"/>
    </row>
    <row r="2794" spans="2:2" x14ac:dyDescent="0.2">
      <c r="B2794" s="106"/>
    </row>
    <row r="2795" spans="2:2" x14ac:dyDescent="0.2">
      <c r="B2795" s="106"/>
    </row>
    <row r="2796" spans="2:2" x14ac:dyDescent="0.2">
      <c r="B2796" s="106"/>
    </row>
    <row r="2797" spans="2:2" x14ac:dyDescent="0.2">
      <c r="B2797" s="106"/>
    </row>
    <row r="2798" spans="2:2" x14ac:dyDescent="0.2">
      <c r="B2798" s="106"/>
    </row>
    <row r="2799" spans="2:2" x14ac:dyDescent="0.2">
      <c r="B2799" s="106"/>
    </row>
    <row r="2800" spans="2:2" x14ac:dyDescent="0.2">
      <c r="B2800" s="106"/>
    </row>
    <row r="2801" spans="2:2" x14ac:dyDescent="0.2">
      <c r="B2801" s="106"/>
    </row>
    <row r="2802" spans="2:2" x14ac:dyDescent="0.2">
      <c r="B2802" s="106"/>
    </row>
    <row r="2803" spans="2:2" x14ac:dyDescent="0.2">
      <c r="B2803" s="106"/>
    </row>
    <row r="2804" spans="2:2" x14ac:dyDescent="0.2">
      <c r="B2804" s="106"/>
    </row>
    <row r="2805" spans="2:2" x14ac:dyDescent="0.2">
      <c r="B2805" s="106"/>
    </row>
    <row r="2806" spans="2:2" x14ac:dyDescent="0.2">
      <c r="B2806" s="106"/>
    </row>
    <row r="2807" spans="2:2" x14ac:dyDescent="0.2">
      <c r="B2807" s="106"/>
    </row>
    <row r="2808" spans="2:2" x14ac:dyDescent="0.2">
      <c r="B2808" s="106"/>
    </row>
    <row r="2809" spans="2:2" x14ac:dyDescent="0.2">
      <c r="B2809" s="106"/>
    </row>
    <row r="2810" spans="2:2" x14ac:dyDescent="0.2">
      <c r="B2810" s="106"/>
    </row>
    <row r="2811" spans="2:2" x14ac:dyDescent="0.2">
      <c r="B2811" s="106"/>
    </row>
    <row r="2812" spans="2:2" x14ac:dyDescent="0.2">
      <c r="B2812" s="106"/>
    </row>
    <row r="2813" spans="2:2" x14ac:dyDescent="0.2">
      <c r="B2813" s="106"/>
    </row>
    <row r="2814" spans="2:2" x14ac:dyDescent="0.2">
      <c r="B2814" s="106"/>
    </row>
    <row r="2815" spans="2:2" x14ac:dyDescent="0.2">
      <c r="B2815" s="106"/>
    </row>
    <row r="2816" spans="2:2" x14ac:dyDescent="0.2">
      <c r="B2816" s="106"/>
    </row>
    <row r="2817" spans="2:2" x14ac:dyDescent="0.2">
      <c r="B2817" s="106"/>
    </row>
    <row r="2818" spans="2:2" x14ac:dyDescent="0.2">
      <c r="B2818" s="106"/>
    </row>
    <row r="2819" spans="2:2" x14ac:dyDescent="0.2">
      <c r="B2819" s="106"/>
    </row>
    <row r="2820" spans="2:2" x14ac:dyDescent="0.2">
      <c r="B2820" s="106"/>
    </row>
    <row r="2821" spans="2:2" x14ac:dyDescent="0.2">
      <c r="B2821" s="106"/>
    </row>
    <row r="2822" spans="2:2" x14ac:dyDescent="0.2">
      <c r="B2822" s="106"/>
    </row>
    <row r="2823" spans="2:2" x14ac:dyDescent="0.2">
      <c r="B2823" s="106"/>
    </row>
    <row r="2824" spans="2:2" x14ac:dyDescent="0.2">
      <c r="B2824" s="106"/>
    </row>
    <row r="2825" spans="2:2" x14ac:dyDescent="0.2">
      <c r="B2825" s="106"/>
    </row>
    <row r="2826" spans="2:2" x14ac:dyDescent="0.2">
      <c r="B2826" s="106"/>
    </row>
    <row r="2827" spans="2:2" x14ac:dyDescent="0.2">
      <c r="B2827" s="106"/>
    </row>
    <row r="2828" spans="2:2" x14ac:dyDescent="0.2">
      <c r="B2828" s="106"/>
    </row>
    <row r="2829" spans="2:2" x14ac:dyDescent="0.2">
      <c r="B2829" s="106"/>
    </row>
    <row r="2830" spans="2:2" x14ac:dyDescent="0.2">
      <c r="B2830" s="106"/>
    </row>
    <row r="2831" spans="2:2" x14ac:dyDescent="0.2">
      <c r="B2831" s="106"/>
    </row>
    <row r="2832" spans="2:2" x14ac:dyDescent="0.2">
      <c r="B2832" s="106"/>
    </row>
    <row r="2833" spans="2:2" x14ac:dyDescent="0.2">
      <c r="B2833" s="106"/>
    </row>
    <row r="2834" spans="2:2" x14ac:dyDescent="0.2">
      <c r="B2834" s="106"/>
    </row>
    <row r="2835" spans="2:2" x14ac:dyDescent="0.2">
      <c r="B2835" s="106"/>
    </row>
    <row r="2836" spans="2:2" x14ac:dyDescent="0.2">
      <c r="B2836" s="106"/>
    </row>
    <row r="2837" spans="2:2" x14ac:dyDescent="0.2">
      <c r="B2837" s="106"/>
    </row>
    <row r="2838" spans="2:2" x14ac:dyDescent="0.2">
      <c r="B2838" s="106"/>
    </row>
    <row r="2839" spans="2:2" x14ac:dyDescent="0.2">
      <c r="B2839" s="106"/>
    </row>
    <row r="2840" spans="2:2" x14ac:dyDescent="0.2">
      <c r="B2840" s="106"/>
    </row>
    <row r="2841" spans="2:2" x14ac:dyDescent="0.2">
      <c r="B2841" s="106"/>
    </row>
    <row r="2842" spans="2:2" x14ac:dyDescent="0.2">
      <c r="B2842" s="106"/>
    </row>
    <row r="2843" spans="2:2" x14ac:dyDescent="0.2">
      <c r="B2843" s="106"/>
    </row>
    <row r="2844" spans="2:2" x14ac:dyDescent="0.2">
      <c r="B2844" s="106"/>
    </row>
    <row r="2845" spans="2:2" x14ac:dyDescent="0.2">
      <c r="B2845" s="106"/>
    </row>
    <row r="2846" spans="2:2" x14ac:dyDescent="0.2">
      <c r="B2846" s="106"/>
    </row>
    <row r="2847" spans="2:2" x14ac:dyDescent="0.2">
      <c r="B2847" s="106"/>
    </row>
    <row r="2848" spans="2:2" x14ac:dyDescent="0.2">
      <c r="B2848" s="106"/>
    </row>
    <row r="2849" spans="2:2" x14ac:dyDescent="0.2">
      <c r="B2849" s="106"/>
    </row>
    <row r="2850" spans="2:2" x14ac:dyDescent="0.2">
      <c r="B2850" s="106"/>
    </row>
    <row r="2851" spans="2:2" x14ac:dyDescent="0.2">
      <c r="B2851" s="106"/>
    </row>
    <row r="2852" spans="2:2" x14ac:dyDescent="0.2">
      <c r="B2852" s="106"/>
    </row>
    <row r="2853" spans="2:2" x14ac:dyDescent="0.2">
      <c r="B2853" s="106"/>
    </row>
    <row r="2854" spans="2:2" x14ac:dyDescent="0.2">
      <c r="B2854" s="106"/>
    </row>
    <row r="2855" spans="2:2" x14ac:dyDescent="0.2">
      <c r="B2855" s="106"/>
    </row>
    <row r="2856" spans="2:2" x14ac:dyDescent="0.2">
      <c r="B2856" s="106"/>
    </row>
    <row r="2857" spans="2:2" x14ac:dyDescent="0.2">
      <c r="B2857" s="106"/>
    </row>
    <row r="2858" spans="2:2" x14ac:dyDescent="0.2">
      <c r="B2858" s="106"/>
    </row>
    <row r="2859" spans="2:2" x14ac:dyDescent="0.2">
      <c r="B2859" s="106"/>
    </row>
    <row r="2860" spans="2:2" x14ac:dyDescent="0.2">
      <c r="B2860" s="106"/>
    </row>
    <row r="2861" spans="2:2" x14ac:dyDescent="0.2">
      <c r="B2861" s="106"/>
    </row>
    <row r="2862" spans="2:2" x14ac:dyDescent="0.2">
      <c r="B2862" s="106"/>
    </row>
    <row r="2863" spans="2:2" x14ac:dyDescent="0.2">
      <c r="B2863" s="106"/>
    </row>
    <row r="2864" spans="2:2" x14ac:dyDescent="0.2">
      <c r="B2864" s="106"/>
    </row>
    <row r="2865" spans="2:2" x14ac:dyDescent="0.2">
      <c r="B2865" s="106"/>
    </row>
    <row r="2866" spans="2:2" x14ac:dyDescent="0.2">
      <c r="B2866" s="106"/>
    </row>
    <row r="2867" spans="2:2" x14ac:dyDescent="0.2">
      <c r="B2867" s="106"/>
    </row>
    <row r="2868" spans="2:2" x14ac:dyDescent="0.2">
      <c r="B2868" s="106"/>
    </row>
    <row r="2869" spans="2:2" x14ac:dyDescent="0.2">
      <c r="B2869" s="106"/>
    </row>
    <row r="2870" spans="2:2" x14ac:dyDescent="0.2">
      <c r="B2870" s="106"/>
    </row>
    <row r="2871" spans="2:2" x14ac:dyDescent="0.2">
      <c r="B2871" s="106"/>
    </row>
    <row r="2872" spans="2:2" x14ac:dyDescent="0.2">
      <c r="B2872" s="106"/>
    </row>
    <row r="2873" spans="2:2" x14ac:dyDescent="0.2">
      <c r="B2873" s="106"/>
    </row>
    <row r="2874" spans="2:2" x14ac:dyDescent="0.2">
      <c r="B2874" s="106"/>
    </row>
    <row r="2875" spans="2:2" x14ac:dyDescent="0.2">
      <c r="B2875" s="106"/>
    </row>
    <row r="2876" spans="2:2" x14ac:dyDescent="0.2">
      <c r="B2876" s="106"/>
    </row>
    <row r="2877" spans="2:2" x14ac:dyDescent="0.2">
      <c r="B2877" s="106"/>
    </row>
    <row r="2878" spans="2:2" x14ac:dyDescent="0.2">
      <c r="B2878" s="106"/>
    </row>
    <row r="2879" spans="2:2" x14ac:dyDescent="0.2">
      <c r="B2879" s="106"/>
    </row>
    <row r="2880" spans="2:2" x14ac:dyDescent="0.2">
      <c r="B2880" s="106"/>
    </row>
    <row r="2881" spans="2:2" x14ac:dyDescent="0.2">
      <c r="B2881" s="106"/>
    </row>
    <row r="2882" spans="2:2" x14ac:dyDescent="0.2">
      <c r="B2882" s="106"/>
    </row>
    <row r="2883" spans="2:2" x14ac:dyDescent="0.2">
      <c r="B2883" s="106"/>
    </row>
    <row r="2884" spans="2:2" x14ac:dyDescent="0.2">
      <c r="B2884" s="106"/>
    </row>
    <row r="2885" spans="2:2" x14ac:dyDescent="0.2">
      <c r="B2885" s="106"/>
    </row>
    <row r="2886" spans="2:2" x14ac:dyDescent="0.2">
      <c r="B2886" s="106"/>
    </row>
    <row r="2887" spans="2:2" x14ac:dyDescent="0.2">
      <c r="B2887" s="106"/>
    </row>
    <row r="2888" spans="2:2" x14ac:dyDescent="0.2">
      <c r="B2888" s="106"/>
    </row>
    <row r="2889" spans="2:2" x14ac:dyDescent="0.2">
      <c r="B2889" s="106"/>
    </row>
    <row r="2890" spans="2:2" x14ac:dyDescent="0.2">
      <c r="B2890" s="106"/>
    </row>
    <row r="2891" spans="2:2" x14ac:dyDescent="0.2">
      <c r="B2891" s="106"/>
    </row>
    <row r="2892" spans="2:2" x14ac:dyDescent="0.2">
      <c r="B2892" s="106"/>
    </row>
    <row r="2893" spans="2:2" x14ac:dyDescent="0.2">
      <c r="B2893" s="106"/>
    </row>
    <row r="2894" spans="2:2" x14ac:dyDescent="0.2">
      <c r="B2894" s="106"/>
    </row>
    <row r="2895" spans="2:2" x14ac:dyDescent="0.2">
      <c r="B2895" s="106"/>
    </row>
    <row r="2896" spans="2:2" x14ac:dyDescent="0.2">
      <c r="B2896" s="106"/>
    </row>
    <row r="2897" spans="2:2" x14ac:dyDescent="0.2">
      <c r="B2897" s="106"/>
    </row>
    <row r="2898" spans="2:2" x14ac:dyDescent="0.2">
      <c r="B2898" s="106"/>
    </row>
    <row r="2899" spans="2:2" x14ac:dyDescent="0.2">
      <c r="B2899" s="106"/>
    </row>
    <row r="2900" spans="2:2" x14ac:dyDescent="0.2">
      <c r="B2900" s="106"/>
    </row>
    <row r="2901" spans="2:2" x14ac:dyDescent="0.2">
      <c r="B2901" s="106"/>
    </row>
    <row r="2902" spans="2:2" x14ac:dyDescent="0.2">
      <c r="B2902" s="106"/>
    </row>
    <row r="2903" spans="2:2" x14ac:dyDescent="0.2">
      <c r="B2903" s="106"/>
    </row>
    <row r="2904" spans="2:2" x14ac:dyDescent="0.2">
      <c r="B2904" s="106"/>
    </row>
    <row r="2905" spans="2:2" x14ac:dyDescent="0.2">
      <c r="B2905" s="106"/>
    </row>
    <row r="2906" spans="2:2" x14ac:dyDescent="0.2">
      <c r="B2906" s="106"/>
    </row>
    <row r="2907" spans="2:2" x14ac:dyDescent="0.2">
      <c r="B2907" s="106"/>
    </row>
    <row r="2908" spans="2:2" x14ac:dyDescent="0.2">
      <c r="B2908" s="106"/>
    </row>
    <row r="2909" spans="2:2" x14ac:dyDescent="0.2">
      <c r="B2909" s="106"/>
    </row>
    <row r="2910" spans="2:2" x14ac:dyDescent="0.2">
      <c r="B2910" s="106"/>
    </row>
    <row r="2911" spans="2:2" x14ac:dyDescent="0.2">
      <c r="B2911" s="106"/>
    </row>
    <row r="2912" spans="2:2" x14ac:dyDescent="0.2">
      <c r="B2912" s="106"/>
    </row>
    <row r="2913" spans="2:2" x14ac:dyDescent="0.2">
      <c r="B2913" s="106"/>
    </row>
    <row r="2914" spans="2:2" x14ac:dyDescent="0.2">
      <c r="B2914" s="106"/>
    </row>
    <row r="2915" spans="2:2" x14ac:dyDescent="0.2">
      <c r="B2915" s="106"/>
    </row>
    <row r="2916" spans="2:2" x14ac:dyDescent="0.2">
      <c r="B2916" s="106"/>
    </row>
    <row r="2917" spans="2:2" x14ac:dyDescent="0.2">
      <c r="B2917" s="106"/>
    </row>
    <row r="2918" spans="2:2" x14ac:dyDescent="0.2">
      <c r="B2918" s="106"/>
    </row>
    <row r="2919" spans="2:2" x14ac:dyDescent="0.2">
      <c r="B2919" s="106"/>
    </row>
    <row r="2920" spans="2:2" x14ac:dyDescent="0.2">
      <c r="B2920" s="106"/>
    </row>
    <row r="2921" spans="2:2" x14ac:dyDescent="0.2">
      <c r="B2921" s="106"/>
    </row>
    <row r="2922" spans="2:2" x14ac:dyDescent="0.2">
      <c r="B2922" s="106"/>
    </row>
    <row r="2923" spans="2:2" x14ac:dyDescent="0.2">
      <c r="B2923" s="106"/>
    </row>
    <row r="2924" spans="2:2" x14ac:dyDescent="0.2">
      <c r="B2924" s="106"/>
    </row>
    <row r="2925" spans="2:2" x14ac:dyDescent="0.2">
      <c r="B2925" s="106"/>
    </row>
    <row r="2926" spans="2:2" x14ac:dyDescent="0.2">
      <c r="B2926" s="106"/>
    </row>
    <row r="2927" spans="2:2" x14ac:dyDescent="0.2">
      <c r="B2927" s="106"/>
    </row>
    <row r="2928" spans="2:2" x14ac:dyDescent="0.2">
      <c r="B2928" s="106"/>
    </row>
    <row r="2929" spans="2:2" x14ac:dyDescent="0.2">
      <c r="B2929" s="106"/>
    </row>
    <row r="2930" spans="2:2" x14ac:dyDescent="0.2">
      <c r="B2930" s="106"/>
    </row>
    <row r="2931" spans="2:2" x14ac:dyDescent="0.2">
      <c r="B2931" s="106"/>
    </row>
    <row r="2932" spans="2:2" x14ac:dyDescent="0.2">
      <c r="B2932" s="106"/>
    </row>
    <row r="2933" spans="2:2" x14ac:dyDescent="0.2">
      <c r="B2933" s="106"/>
    </row>
    <row r="2934" spans="2:2" x14ac:dyDescent="0.2">
      <c r="B2934" s="106"/>
    </row>
    <row r="2935" spans="2:2" x14ac:dyDescent="0.2">
      <c r="B2935" s="106"/>
    </row>
    <row r="2936" spans="2:2" x14ac:dyDescent="0.2">
      <c r="B2936" s="106"/>
    </row>
    <row r="2937" spans="2:2" x14ac:dyDescent="0.2">
      <c r="B2937" s="106"/>
    </row>
    <row r="2938" spans="2:2" x14ac:dyDescent="0.2">
      <c r="B2938" s="106"/>
    </row>
    <row r="2939" spans="2:2" x14ac:dyDescent="0.2">
      <c r="B2939" s="106"/>
    </row>
    <row r="2940" spans="2:2" x14ac:dyDescent="0.2">
      <c r="B2940" s="106"/>
    </row>
    <row r="2941" spans="2:2" x14ac:dyDescent="0.2">
      <c r="B2941" s="106"/>
    </row>
    <row r="2942" spans="2:2" x14ac:dyDescent="0.2">
      <c r="B2942" s="106"/>
    </row>
    <row r="2943" spans="2:2" x14ac:dyDescent="0.2">
      <c r="B2943" s="106"/>
    </row>
    <row r="2944" spans="2:2" x14ac:dyDescent="0.2">
      <c r="B2944" s="106"/>
    </row>
    <row r="2945" spans="2:2" x14ac:dyDescent="0.2">
      <c r="B2945" s="106"/>
    </row>
    <row r="2946" spans="2:2" x14ac:dyDescent="0.2">
      <c r="B2946" s="106"/>
    </row>
    <row r="2947" spans="2:2" x14ac:dyDescent="0.2">
      <c r="B2947" s="106"/>
    </row>
    <row r="2948" spans="2:2" x14ac:dyDescent="0.2">
      <c r="B2948" s="106"/>
    </row>
    <row r="2949" spans="2:2" x14ac:dyDescent="0.2">
      <c r="B2949" s="106"/>
    </row>
    <row r="2950" spans="2:2" x14ac:dyDescent="0.2">
      <c r="B2950" s="106"/>
    </row>
    <row r="2951" spans="2:2" x14ac:dyDescent="0.2">
      <c r="B2951" s="106"/>
    </row>
    <row r="2952" spans="2:2" x14ac:dyDescent="0.2">
      <c r="B2952" s="106"/>
    </row>
    <row r="2953" spans="2:2" x14ac:dyDescent="0.2">
      <c r="B2953" s="106"/>
    </row>
    <row r="2954" spans="2:2" x14ac:dyDescent="0.2">
      <c r="B2954" s="106"/>
    </row>
    <row r="2955" spans="2:2" x14ac:dyDescent="0.2">
      <c r="B2955" s="106"/>
    </row>
    <row r="2956" spans="2:2" x14ac:dyDescent="0.2">
      <c r="B2956" s="106"/>
    </row>
    <row r="2957" spans="2:2" x14ac:dyDescent="0.2">
      <c r="B2957" s="106"/>
    </row>
    <row r="2958" spans="2:2" x14ac:dyDescent="0.2">
      <c r="B2958" s="106"/>
    </row>
    <row r="2959" spans="2:2" x14ac:dyDescent="0.2">
      <c r="B2959" s="106"/>
    </row>
    <row r="2960" spans="2:2" x14ac:dyDescent="0.2">
      <c r="B2960" s="106"/>
    </row>
    <row r="2961" spans="2:2" x14ac:dyDescent="0.2">
      <c r="B2961" s="106"/>
    </row>
    <row r="2962" spans="2:2" x14ac:dyDescent="0.2">
      <c r="B2962" s="106"/>
    </row>
    <row r="2963" spans="2:2" x14ac:dyDescent="0.2">
      <c r="B2963" s="106"/>
    </row>
    <row r="2964" spans="2:2" x14ac:dyDescent="0.2">
      <c r="B2964" s="106"/>
    </row>
    <row r="2965" spans="2:2" x14ac:dyDescent="0.2">
      <c r="B2965" s="106"/>
    </row>
    <row r="2966" spans="2:2" x14ac:dyDescent="0.2">
      <c r="B2966" s="106"/>
    </row>
    <row r="2967" spans="2:2" x14ac:dyDescent="0.2">
      <c r="B2967" s="106"/>
    </row>
    <row r="2968" spans="2:2" x14ac:dyDescent="0.2">
      <c r="B2968" s="106"/>
    </row>
    <row r="2969" spans="2:2" x14ac:dyDescent="0.2">
      <c r="B2969" s="106"/>
    </row>
    <row r="2970" spans="2:2" x14ac:dyDescent="0.2">
      <c r="B2970" s="106"/>
    </row>
    <row r="2971" spans="2:2" x14ac:dyDescent="0.2">
      <c r="B2971" s="106"/>
    </row>
    <row r="2972" spans="2:2" x14ac:dyDescent="0.2">
      <c r="B2972" s="106"/>
    </row>
    <row r="2973" spans="2:2" x14ac:dyDescent="0.2">
      <c r="B2973" s="106"/>
    </row>
    <row r="2974" spans="2:2" x14ac:dyDescent="0.2">
      <c r="B2974" s="106"/>
    </row>
    <row r="2975" spans="2:2" x14ac:dyDescent="0.2">
      <c r="B2975" s="106"/>
    </row>
    <row r="2976" spans="2:2" x14ac:dyDescent="0.2">
      <c r="B2976" s="106"/>
    </row>
    <row r="2977" spans="2:2" x14ac:dyDescent="0.2">
      <c r="B2977" s="106"/>
    </row>
    <row r="2978" spans="2:2" x14ac:dyDescent="0.2">
      <c r="B2978" s="106"/>
    </row>
    <row r="2979" spans="2:2" x14ac:dyDescent="0.2">
      <c r="B2979" s="106"/>
    </row>
    <row r="2980" spans="2:2" x14ac:dyDescent="0.2">
      <c r="B2980" s="106"/>
    </row>
    <row r="2981" spans="2:2" x14ac:dyDescent="0.2">
      <c r="B2981" s="106"/>
    </row>
    <row r="2982" spans="2:2" x14ac:dyDescent="0.2">
      <c r="B2982" s="106"/>
    </row>
    <row r="2983" spans="2:2" x14ac:dyDescent="0.2">
      <c r="B2983" s="106"/>
    </row>
    <row r="2984" spans="2:2" x14ac:dyDescent="0.2">
      <c r="B2984" s="106"/>
    </row>
    <row r="2985" spans="2:2" x14ac:dyDescent="0.2">
      <c r="B2985" s="106"/>
    </row>
    <row r="2986" spans="2:2" x14ac:dyDescent="0.2">
      <c r="B2986" s="106"/>
    </row>
    <row r="2987" spans="2:2" x14ac:dyDescent="0.2">
      <c r="B2987" s="106"/>
    </row>
    <row r="2988" spans="2:2" x14ac:dyDescent="0.2">
      <c r="B2988" s="106"/>
    </row>
    <row r="2989" spans="2:2" x14ac:dyDescent="0.2">
      <c r="B2989" s="106"/>
    </row>
    <row r="2990" spans="2:2" x14ac:dyDescent="0.2">
      <c r="B2990" s="106"/>
    </row>
    <row r="2991" spans="2:2" x14ac:dyDescent="0.2">
      <c r="B2991" s="106"/>
    </row>
    <row r="2992" spans="2:2" x14ac:dyDescent="0.2">
      <c r="B2992" s="106"/>
    </row>
    <row r="2993" spans="2:2" x14ac:dyDescent="0.2">
      <c r="B2993" s="106"/>
    </row>
    <row r="2994" spans="2:2" x14ac:dyDescent="0.2">
      <c r="B2994" s="106"/>
    </row>
    <row r="2995" spans="2:2" x14ac:dyDescent="0.2">
      <c r="B2995" s="106"/>
    </row>
    <row r="2996" spans="2:2" x14ac:dyDescent="0.2">
      <c r="B2996" s="106"/>
    </row>
    <row r="2997" spans="2:2" x14ac:dyDescent="0.2">
      <c r="B2997" s="106"/>
    </row>
    <row r="2998" spans="2:2" x14ac:dyDescent="0.2">
      <c r="B2998" s="106"/>
    </row>
    <row r="2999" spans="2:2" x14ac:dyDescent="0.2">
      <c r="B2999" s="106"/>
    </row>
    <row r="3000" spans="2:2" x14ac:dyDescent="0.2">
      <c r="B3000" s="106"/>
    </row>
    <row r="3001" spans="2:2" x14ac:dyDescent="0.2">
      <c r="B3001" s="106"/>
    </row>
    <row r="3002" spans="2:2" x14ac:dyDescent="0.2">
      <c r="B3002" s="106"/>
    </row>
    <row r="3003" spans="2:2" x14ac:dyDescent="0.2">
      <c r="B3003" s="106"/>
    </row>
    <row r="3004" spans="2:2" x14ac:dyDescent="0.2">
      <c r="B3004" s="106"/>
    </row>
    <row r="3005" spans="2:2" x14ac:dyDescent="0.2">
      <c r="B3005" s="106"/>
    </row>
    <row r="3006" spans="2:2" x14ac:dyDescent="0.2">
      <c r="B3006" s="106"/>
    </row>
    <row r="3007" spans="2:2" x14ac:dyDescent="0.2">
      <c r="B3007" s="106"/>
    </row>
    <row r="3008" spans="2:2" x14ac:dyDescent="0.2">
      <c r="B3008" s="106"/>
    </row>
    <row r="3009" spans="2:2" x14ac:dyDescent="0.2">
      <c r="B3009" s="106"/>
    </row>
    <row r="3010" spans="2:2" x14ac:dyDescent="0.2">
      <c r="B3010" s="106"/>
    </row>
    <row r="3011" spans="2:2" x14ac:dyDescent="0.2">
      <c r="B3011" s="106"/>
    </row>
    <row r="3012" spans="2:2" x14ac:dyDescent="0.2">
      <c r="B3012" s="106"/>
    </row>
    <row r="3013" spans="2:2" x14ac:dyDescent="0.2">
      <c r="B3013" s="106"/>
    </row>
    <row r="3014" spans="2:2" x14ac:dyDescent="0.2">
      <c r="B3014" s="106"/>
    </row>
    <row r="3015" spans="2:2" x14ac:dyDescent="0.2">
      <c r="B3015" s="106"/>
    </row>
    <row r="3016" spans="2:2" x14ac:dyDescent="0.2">
      <c r="B3016" s="106"/>
    </row>
    <row r="3017" spans="2:2" x14ac:dyDescent="0.2">
      <c r="B3017" s="106"/>
    </row>
    <row r="3018" spans="2:2" x14ac:dyDescent="0.2">
      <c r="B3018" s="106"/>
    </row>
    <row r="3019" spans="2:2" x14ac:dyDescent="0.2">
      <c r="B3019" s="106"/>
    </row>
    <row r="3020" spans="2:2" x14ac:dyDescent="0.2">
      <c r="B3020" s="106"/>
    </row>
    <row r="3021" spans="2:2" x14ac:dyDescent="0.2">
      <c r="B3021" s="106"/>
    </row>
    <row r="3022" spans="2:2" x14ac:dyDescent="0.2">
      <c r="B3022" s="106"/>
    </row>
    <row r="3023" spans="2:2" x14ac:dyDescent="0.2">
      <c r="B3023" s="106"/>
    </row>
    <row r="3024" spans="2:2" x14ac:dyDescent="0.2">
      <c r="B3024" s="106"/>
    </row>
    <row r="3025" spans="2:2" x14ac:dyDescent="0.2">
      <c r="B3025" s="106"/>
    </row>
    <row r="3026" spans="2:2" x14ac:dyDescent="0.2">
      <c r="B3026" s="106"/>
    </row>
    <row r="3027" spans="2:2" x14ac:dyDescent="0.2">
      <c r="B3027" s="106"/>
    </row>
    <row r="3028" spans="2:2" x14ac:dyDescent="0.2">
      <c r="B3028" s="106"/>
    </row>
    <row r="3029" spans="2:2" x14ac:dyDescent="0.2">
      <c r="B3029" s="106"/>
    </row>
    <row r="3030" spans="2:2" x14ac:dyDescent="0.2">
      <c r="B3030" s="106"/>
    </row>
    <row r="3031" spans="2:2" x14ac:dyDescent="0.2">
      <c r="B3031" s="106"/>
    </row>
    <row r="3032" spans="2:2" x14ac:dyDescent="0.2">
      <c r="B3032" s="106"/>
    </row>
    <row r="3033" spans="2:2" x14ac:dyDescent="0.2">
      <c r="B3033" s="106"/>
    </row>
    <row r="3034" spans="2:2" x14ac:dyDescent="0.2">
      <c r="B3034" s="106"/>
    </row>
    <row r="3035" spans="2:2" x14ac:dyDescent="0.2">
      <c r="B3035" s="106"/>
    </row>
    <row r="3036" spans="2:2" x14ac:dyDescent="0.2">
      <c r="B3036" s="106"/>
    </row>
    <row r="3037" spans="2:2" x14ac:dyDescent="0.2">
      <c r="B3037" s="106"/>
    </row>
    <row r="3038" spans="2:2" x14ac:dyDescent="0.2">
      <c r="B3038" s="106"/>
    </row>
    <row r="3039" spans="2:2" x14ac:dyDescent="0.2">
      <c r="B3039" s="106"/>
    </row>
    <row r="3040" spans="2:2" x14ac:dyDescent="0.2">
      <c r="B3040" s="106"/>
    </row>
    <row r="3041" spans="2:2" x14ac:dyDescent="0.2">
      <c r="B3041" s="106"/>
    </row>
    <row r="3042" spans="2:2" x14ac:dyDescent="0.2">
      <c r="B3042" s="106"/>
    </row>
    <row r="3043" spans="2:2" x14ac:dyDescent="0.2">
      <c r="B3043" s="106"/>
    </row>
    <row r="3044" spans="2:2" x14ac:dyDescent="0.2">
      <c r="B3044" s="106"/>
    </row>
    <row r="3045" spans="2:2" x14ac:dyDescent="0.2">
      <c r="B3045" s="106"/>
    </row>
    <row r="3046" spans="2:2" x14ac:dyDescent="0.2">
      <c r="B3046" s="106"/>
    </row>
    <row r="3047" spans="2:2" x14ac:dyDescent="0.2">
      <c r="B3047" s="106"/>
    </row>
    <row r="3048" spans="2:2" x14ac:dyDescent="0.2">
      <c r="B3048" s="106"/>
    </row>
    <row r="3049" spans="2:2" x14ac:dyDescent="0.2">
      <c r="B3049" s="106"/>
    </row>
    <row r="3050" spans="2:2" x14ac:dyDescent="0.2">
      <c r="B3050" s="106"/>
    </row>
    <row r="3051" spans="2:2" x14ac:dyDescent="0.2">
      <c r="B3051" s="106"/>
    </row>
    <row r="3052" spans="2:2" x14ac:dyDescent="0.2">
      <c r="B3052" s="106"/>
    </row>
    <row r="3053" spans="2:2" x14ac:dyDescent="0.2">
      <c r="B3053" s="106"/>
    </row>
    <row r="3054" spans="2:2" x14ac:dyDescent="0.2">
      <c r="B3054" s="106"/>
    </row>
    <row r="3055" spans="2:2" x14ac:dyDescent="0.2">
      <c r="B3055" s="106"/>
    </row>
    <row r="3056" spans="2:2" x14ac:dyDescent="0.2">
      <c r="B3056" s="106"/>
    </row>
    <row r="3057" spans="2:2" x14ac:dyDescent="0.2">
      <c r="B3057" s="106"/>
    </row>
    <row r="3058" spans="2:2" x14ac:dyDescent="0.2">
      <c r="B3058" s="106"/>
    </row>
    <row r="3059" spans="2:2" x14ac:dyDescent="0.2">
      <c r="B3059" s="106"/>
    </row>
    <row r="3060" spans="2:2" x14ac:dyDescent="0.2">
      <c r="B3060" s="106"/>
    </row>
    <row r="3061" spans="2:2" x14ac:dyDescent="0.2">
      <c r="B3061" s="106"/>
    </row>
    <row r="3062" spans="2:2" x14ac:dyDescent="0.2">
      <c r="B3062" s="106"/>
    </row>
    <row r="3063" spans="2:2" x14ac:dyDescent="0.2">
      <c r="B3063" s="106"/>
    </row>
    <row r="3064" spans="2:2" x14ac:dyDescent="0.2">
      <c r="B3064" s="106"/>
    </row>
    <row r="3065" spans="2:2" x14ac:dyDescent="0.2">
      <c r="B3065" s="106"/>
    </row>
    <row r="3066" spans="2:2" x14ac:dyDescent="0.2">
      <c r="B3066" s="106"/>
    </row>
    <row r="3067" spans="2:2" x14ac:dyDescent="0.2">
      <c r="B3067" s="106"/>
    </row>
    <row r="3068" spans="2:2" x14ac:dyDescent="0.2">
      <c r="B3068" s="106"/>
    </row>
    <row r="3069" spans="2:2" x14ac:dyDescent="0.2">
      <c r="B3069" s="106"/>
    </row>
    <row r="3070" spans="2:2" x14ac:dyDescent="0.2">
      <c r="B3070" s="106"/>
    </row>
    <row r="3071" spans="2:2" x14ac:dyDescent="0.2">
      <c r="B3071" s="106"/>
    </row>
    <row r="3072" spans="2:2" x14ac:dyDescent="0.2">
      <c r="B3072" s="106"/>
    </row>
    <row r="3073" spans="2:2" x14ac:dyDescent="0.2">
      <c r="B3073" s="106"/>
    </row>
    <row r="3074" spans="2:2" x14ac:dyDescent="0.2">
      <c r="B3074" s="106"/>
    </row>
    <row r="3075" spans="2:2" x14ac:dyDescent="0.2">
      <c r="B3075" s="106"/>
    </row>
    <row r="3076" spans="2:2" x14ac:dyDescent="0.2">
      <c r="B3076" s="106"/>
    </row>
    <row r="3077" spans="2:2" x14ac:dyDescent="0.2">
      <c r="B3077" s="106"/>
    </row>
    <row r="3078" spans="2:2" x14ac:dyDescent="0.2">
      <c r="B3078" s="106"/>
    </row>
    <row r="3079" spans="2:2" x14ac:dyDescent="0.2">
      <c r="B3079" s="106"/>
    </row>
    <row r="3080" spans="2:2" x14ac:dyDescent="0.2">
      <c r="B3080" s="106"/>
    </row>
    <row r="3081" spans="2:2" x14ac:dyDescent="0.2">
      <c r="B3081" s="106"/>
    </row>
    <row r="3082" spans="2:2" x14ac:dyDescent="0.2">
      <c r="B3082" s="106"/>
    </row>
    <row r="3083" spans="2:2" x14ac:dyDescent="0.2">
      <c r="B3083" s="106"/>
    </row>
    <row r="3084" spans="2:2" x14ac:dyDescent="0.2">
      <c r="B3084" s="106"/>
    </row>
    <row r="3085" spans="2:2" x14ac:dyDescent="0.2">
      <c r="B3085" s="106"/>
    </row>
    <row r="3086" spans="2:2" x14ac:dyDescent="0.2">
      <c r="B3086" s="106"/>
    </row>
    <row r="3087" spans="2:2" x14ac:dyDescent="0.2">
      <c r="B3087" s="106"/>
    </row>
    <row r="3088" spans="2:2" x14ac:dyDescent="0.2">
      <c r="B3088" s="106"/>
    </row>
    <row r="3089" spans="2:2" x14ac:dyDescent="0.2">
      <c r="B3089" s="106"/>
    </row>
    <row r="3090" spans="2:2" x14ac:dyDescent="0.2">
      <c r="B3090" s="106"/>
    </row>
    <row r="3091" spans="2:2" x14ac:dyDescent="0.2">
      <c r="B3091" s="106"/>
    </row>
    <row r="3092" spans="2:2" x14ac:dyDescent="0.2">
      <c r="B3092" s="106"/>
    </row>
    <row r="3093" spans="2:2" x14ac:dyDescent="0.2">
      <c r="B3093" s="106"/>
    </row>
    <row r="3094" spans="2:2" x14ac:dyDescent="0.2">
      <c r="B3094" s="106"/>
    </row>
    <row r="3095" spans="2:2" x14ac:dyDescent="0.2">
      <c r="B3095" s="106"/>
    </row>
    <row r="3096" spans="2:2" x14ac:dyDescent="0.2">
      <c r="B3096" s="106"/>
    </row>
    <row r="3097" spans="2:2" x14ac:dyDescent="0.2">
      <c r="B3097" s="106"/>
    </row>
    <row r="3098" spans="2:2" x14ac:dyDescent="0.2">
      <c r="B3098" s="106"/>
    </row>
    <row r="3099" spans="2:2" x14ac:dyDescent="0.2">
      <c r="B3099" s="106"/>
    </row>
    <row r="3100" spans="2:2" x14ac:dyDescent="0.2">
      <c r="B3100" s="106"/>
    </row>
    <row r="3101" spans="2:2" x14ac:dyDescent="0.2">
      <c r="B3101" s="106"/>
    </row>
    <row r="3102" spans="2:2" x14ac:dyDescent="0.2">
      <c r="B3102" s="106"/>
    </row>
    <row r="3103" spans="2:2" x14ac:dyDescent="0.2">
      <c r="B3103" s="106"/>
    </row>
    <row r="3104" spans="2:2" x14ac:dyDescent="0.2">
      <c r="B3104" s="106"/>
    </row>
    <row r="3105" spans="2:2" x14ac:dyDescent="0.2">
      <c r="B3105" s="106"/>
    </row>
    <row r="3106" spans="2:2" x14ac:dyDescent="0.2">
      <c r="B3106" s="106"/>
    </row>
    <row r="3107" spans="2:2" x14ac:dyDescent="0.2">
      <c r="B3107" s="106"/>
    </row>
    <row r="3108" spans="2:2" x14ac:dyDescent="0.2">
      <c r="B3108" s="106"/>
    </row>
    <row r="3109" spans="2:2" x14ac:dyDescent="0.2">
      <c r="B3109" s="106"/>
    </row>
    <row r="3110" spans="2:2" x14ac:dyDescent="0.2">
      <c r="B3110" s="106"/>
    </row>
    <row r="3111" spans="2:2" x14ac:dyDescent="0.2">
      <c r="B3111" s="106"/>
    </row>
    <row r="3112" spans="2:2" x14ac:dyDescent="0.2">
      <c r="B3112" s="106"/>
    </row>
    <row r="3113" spans="2:2" x14ac:dyDescent="0.2">
      <c r="B3113" s="106"/>
    </row>
    <row r="3114" spans="2:2" x14ac:dyDescent="0.2">
      <c r="B3114" s="106"/>
    </row>
    <row r="3115" spans="2:2" x14ac:dyDescent="0.2">
      <c r="B3115" s="106"/>
    </row>
    <row r="3116" spans="2:2" x14ac:dyDescent="0.2">
      <c r="B3116" s="106"/>
    </row>
    <row r="3117" spans="2:2" x14ac:dyDescent="0.2">
      <c r="B3117" s="106"/>
    </row>
    <row r="3118" spans="2:2" x14ac:dyDescent="0.2">
      <c r="B3118" s="106"/>
    </row>
    <row r="3119" spans="2:2" x14ac:dyDescent="0.2">
      <c r="B3119" s="106"/>
    </row>
    <row r="3120" spans="2:2" x14ac:dyDescent="0.2">
      <c r="B3120" s="106"/>
    </row>
    <row r="3121" spans="2:2" x14ac:dyDescent="0.2">
      <c r="B3121" s="106"/>
    </row>
    <row r="3122" spans="2:2" x14ac:dyDescent="0.2">
      <c r="B3122" s="106"/>
    </row>
    <row r="3123" spans="2:2" x14ac:dyDescent="0.2">
      <c r="B3123" s="106"/>
    </row>
    <row r="3124" spans="2:2" x14ac:dyDescent="0.2">
      <c r="B3124" s="106"/>
    </row>
    <row r="3125" spans="2:2" x14ac:dyDescent="0.2">
      <c r="B3125" s="106"/>
    </row>
    <row r="3126" spans="2:2" x14ac:dyDescent="0.2">
      <c r="B3126" s="106"/>
    </row>
    <row r="3127" spans="2:2" x14ac:dyDescent="0.2">
      <c r="B3127" s="106"/>
    </row>
    <row r="3128" spans="2:2" x14ac:dyDescent="0.2">
      <c r="B3128" s="106"/>
    </row>
    <row r="3129" spans="2:2" x14ac:dyDescent="0.2">
      <c r="B3129" s="106"/>
    </row>
    <row r="3130" spans="2:2" x14ac:dyDescent="0.2">
      <c r="B3130" s="106"/>
    </row>
    <row r="3131" spans="2:2" x14ac:dyDescent="0.2">
      <c r="B3131" s="106"/>
    </row>
    <row r="3132" spans="2:2" x14ac:dyDescent="0.2">
      <c r="B3132" s="106"/>
    </row>
    <row r="3133" spans="2:2" x14ac:dyDescent="0.2">
      <c r="B3133" s="106"/>
    </row>
    <row r="3134" spans="2:2" x14ac:dyDescent="0.2">
      <c r="B3134" s="106"/>
    </row>
    <row r="3135" spans="2:2" x14ac:dyDescent="0.2">
      <c r="B3135" s="106"/>
    </row>
    <row r="3136" spans="2:2" x14ac:dyDescent="0.2">
      <c r="B3136" s="106"/>
    </row>
    <row r="3137" spans="2:2" x14ac:dyDescent="0.2">
      <c r="B3137" s="106"/>
    </row>
    <row r="3138" spans="2:2" x14ac:dyDescent="0.2">
      <c r="B3138" s="106"/>
    </row>
    <row r="3139" spans="2:2" x14ac:dyDescent="0.2">
      <c r="B3139" s="106"/>
    </row>
    <row r="3140" spans="2:2" x14ac:dyDescent="0.2">
      <c r="B3140" s="106"/>
    </row>
    <row r="3141" spans="2:2" x14ac:dyDescent="0.2">
      <c r="B3141" s="106"/>
    </row>
    <row r="3142" spans="2:2" x14ac:dyDescent="0.2">
      <c r="B3142" s="106"/>
    </row>
    <row r="3143" spans="2:2" x14ac:dyDescent="0.2">
      <c r="B3143" s="106"/>
    </row>
    <row r="3144" spans="2:2" x14ac:dyDescent="0.2">
      <c r="B3144" s="106"/>
    </row>
    <row r="3145" spans="2:2" x14ac:dyDescent="0.2">
      <c r="B3145" s="106"/>
    </row>
    <row r="3146" spans="2:2" x14ac:dyDescent="0.2">
      <c r="B3146" s="106"/>
    </row>
    <row r="3147" spans="2:2" x14ac:dyDescent="0.2">
      <c r="B3147" s="106"/>
    </row>
    <row r="3148" spans="2:2" x14ac:dyDescent="0.2">
      <c r="B3148" s="106"/>
    </row>
    <row r="3149" spans="2:2" x14ac:dyDescent="0.2">
      <c r="B3149" s="106"/>
    </row>
    <row r="3150" spans="2:2" x14ac:dyDescent="0.2">
      <c r="B3150" s="106"/>
    </row>
    <row r="3151" spans="2:2" x14ac:dyDescent="0.2">
      <c r="B3151" s="106"/>
    </row>
    <row r="3152" spans="2:2" x14ac:dyDescent="0.2">
      <c r="B3152" s="106"/>
    </row>
    <row r="3153" spans="2:2" x14ac:dyDescent="0.2">
      <c r="B3153" s="106"/>
    </row>
    <row r="3154" spans="2:2" x14ac:dyDescent="0.2">
      <c r="B3154" s="106"/>
    </row>
    <row r="3155" spans="2:2" x14ac:dyDescent="0.2">
      <c r="B3155" s="106"/>
    </row>
    <row r="3156" spans="2:2" x14ac:dyDescent="0.2">
      <c r="B3156" s="106"/>
    </row>
    <row r="3157" spans="2:2" x14ac:dyDescent="0.2">
      <c r="B3157" s="106"/>
    </row>
    <row r="3158" spans="2:2" x14ac:dyDescent="0.2">
      <c r="B3158" s="106"/>
    </row>
    <row r="3159" spans="2:2" x14ac:dyDescent="0.2">
      <c r="B3159" s="106"/>
    </row>
    <row r="3160" spans="2:2" x14ac:dyDescent="0.2">
      <c r="B3160" s="106"/>
    </row>
    <row r="3161" spans="2:2" x14ac:dyDescent="0.2">
      <c r="B3161" s="106"/>
    </row>
    <row r="3162" spans="2:2" x14ac:dyDescent="0.2">
      <c r="B3162" s="106"/>
    </row>
    <row r="3163" spans="2:2" x14ac:dyDescent="0.2">
      <c r="B3163" s="106"/>
    </row>
    <row r="3164" spans="2:2" x14ac:dyDescent="0.2">
      <c r="B3164" s="106"/>
    </row>
    <row r="3165" spans="2:2" x14ac:dyDescent="0.2">
      <c r="B3165" s="106"/>
    </row>
    <row r="3166" spans="2:2" x14ac:dyDescent="0.2">
      <c r="B3166" s="106"/>
    </row>
    <row r="3167" spans="2:2" x14ac:dyDescent="0.2">
      <c r="B3167" s="106"/>
    </row>
    <row r="3168" spans="2:2" x14ac:dyDescent="0.2">
      <c r="B3168" s="106"/>
    </row>
    <row r="3169" spans="2:2" x14ac:dyDescent="0.2">
      <c r="B3169" s="106"/>
    </row>
    <row r="3170" spans="2:2" x14ac:dyDescent="0.2">
      <c r="B3170" s="106"/>
    </row>
    <row r="3171" spans="2:2" x14ac:dyDescent="0.2">
      <c r="B3171" s="106"/>
    </row>
    <row r="3172" spans="2:2" x14ac:dyDescent="0.2">
      <c r="B3172" s="106"/>
    </row>
    <row r="3173" spans="2:2" x14ac:dyDescent="0.2">
      <c r="B3173" s="106"/>
    </row>
    <row r="3174" spans="2:2" x14ac:dyDescent="0.2">
      <c r="B3174" s="106"/>
    </row>
    <row r="3175" spans="2:2" x14ac:dyDescent="0.2">
      <c r="B3175" s="106"/>
    </row>
    <row r="3176" spans="2:2" x14ac:dyDescent="0.2">
      <c r="B3176" s="106"/>
    </row>
    <row r="3177" spans="2:2" x14ac:dyDescent="0.2">
      <c r="B3177" s="106"/>
    </row>
    <row r="3178" spans="2:2" x14ac:dyDescent="0.2">
      <c r="B3178" s="106"/>
    </row>
    <row r="3179" spans="2:2" x14ac:dyDescent="0.2">
      <c r="B3179" s="106"/>
    </row>
    <row r="3180" spans="2:2" x14ac:dyDescent="0.2">
      <c r="B3180" s="106"/>
    </row>
    <row r="3181" spans="2:2" x14ac:dyDescent="0.2">
      <c r="B3181" s="106"/>
    </row>
    <row r="3182" spans="2:2" x14ac:dyDescent="0.2">
      <c r="B3182" s="106"/>
    </row>
    <row r="3183" spans="2:2" x14ac:dyDescent="0.2">
      <c r="B3183" s="106"/>
    </row>
    <row r="3184" spans="2:2" x14ac:dyDescent="0.2">
      <c r="B3184" s="106"/>
    </row>
    <row r="3185" spans="2:2" x14ac:dyDescent="0.2">
      <c r="B3185" s="106"/>
    </row>
    <row r="3186" spans="2:2" x14ac:dyDescent="0.2">
      <c r="B3186" s="106"/>
    </row>
    <row r="3187" spans="2:2" x14ac:dyDescent="0.2">
      <c r="B3187" s="106"/>
    </row>
    <row r="3188" spans="2:2" x14ac:dyDescent="0.2">
      <c r="B3188" s="106"/>
    </row>
    <row r="3189" spans="2:2" x14ac:dyDescent="0.2">
      <c r="B3189" s="106"/>
    </row>
    <row r="3190" spans="2:2" x14ac:dyDescent="0.2">
      <c r="B3190" s="106"/>
    </row>
    <row r="3191" spans="2:2" x14ac:dyDescent="0.2">
      <c r="B3191" s="106"/>
    </row>
    <row r="3192" spans="2:2" x14ac:dyDescent="0.2">
      <c r="B3192" s="106"/>
    </row>
    <row r="3193" spans="2:2" x14ac:dyDescent="0.2">
      <c r="B3193" s="106"/>
    </row>
    <row r="3194" spans="2:2" x14ac:dyDescent="0.2">
      <c r="B3194" s="106"/>
    </row>
    <row r="3195" spans="2:2" x14ac:dyDescent="0.2">
      <c r="B3195" s="106"/>
    </row>
    <row r="3196" spans="2:2" x14ac:dyDescent="0.2">
      <c r="B3196" s="106"/>
    </row>
    <row r="3197" spans="2:2" x14ac:dyDescent="0.2">
      <c r="B3197" s="106"/>
    </row>
    <row r="3198" spans="2:2" x14ac:dyDescent="0.2">
      <c r="B3198" s="106"/>
    </row>
    <row r="3199" spans="2:2" x14ac:dyDescent="0.2">
      <c r="B3199" s="106"/>
    </row>
    <row r="3200" spans="2:2" x14ac:dyDescent="0.2">
      <c r="B3200" s="106"/>
    </row>
    <row r="3201" spans="2:2" x14ac:dyDescent="0.2">
      <c r="B3201" s="106"/>
    </row>
    <row r="3202" spans="2:2" x14ac:dyDescent="0.2">
      <c r="B3202" s="106"/>
    </row>
    <row r="3203" spans="2:2" x14ac:dyDescent="0.2">
      <c r="B3203" s="106"/>
    </row>
    <row r="3204" spans="2:2" x14ac:dyDescent="0.2">
      <c r="B3204" s="106"/>
    </row>
    <row r="3205" spans="2:2" x14ac:dyDescent="0.2">
      <c r="B3205" s="106"/>
    </row>
    <row r="3206" spans="2:2" x14ac:dyDescent="0.2">
      <c r="B3206" s="106"/>
    </row>
    <row r="3207" spans="2:2" x14ac:dyDescent="0.2">
      <c r="B3207" s="106"/>
    </row>
    <row r="3208" spans="2:2" x14ac:dyDescent="0.2">
      <c r="B3208" s="106"/>
    </row>
    <row r="3209" spans="2:2" x14ac:dyDescent="0.2">
      <c r="B3209" s="106"/>
    </row>
    <row r="3210" spans="2:2" x14ac:dyDescent="0.2">
      <c r="B3210" s="106"/>
    </row>
    <row r="3211" spans="2:2" x14ac:dyDescent="0.2">
      <c r="B3211" s="106"/>
    </row>
    <row r="3212" spans="2:2" x14ac:dyDescent="0.2">
      <c r="B3212" s="106"/>
    </row>
    <row r="3213" spans="2:2" x14ac:dyDescent="0.2">
      <c r="B3213" s="106"/>
    </row>
    <row r="3214" spans="2:2" x14ac:dyDescent="0.2">
      <c r="B3214" s="106"/>
    </row>
    <row r="3215" spans="2:2" x14ac:dyDescent="0.2">
      <c r="B3215" s="106"/>
    </row>
    <row r="3216" spans="2:2" x14ac:dyDescent="0.2">
      <c r="B3216" s="106"/>
    </row>
    <row r="3217" spans="2:2" x14ac:dyDescent="0.2">
      <c r="B3217" s="106"/>
    </row>
    <row r="3218" spans="2:2" x14ac:dyDescent="0.2">
      <c r="B3218" s="106"/>
    </row>
    <row r="3219" spans="2:2" x14ac:dyDescent="0.2">
      <c r="B3219" s="106"/>
    </row>
    <row r="3220" spans="2:2" x14ac:dyDescent="0.2">
      <c r="B3220" s="106"/>
    </row>
    <row r="3221" spans="2:2" x14ac:dyDescent="0.2">
      <c r="B3221" s="106"/>
    </row>
    <row r="3222" spans="2:2" x14ac:dyDescent="0.2">
      <c r="B3222" s="106"/>
    </row>
    <row r="3223" spans="2:2" x14ac:dyDescent="0.2">
      <c r="B3223" s="106"/>
    </row>
    <row r="3224" spans="2:2" x14ac:dyDescent="0.2">
      <c r="B3224" s="106"/>
    </row>
    <row r="3225" spans="2:2" x14ac:dyDescent="0.2">
      <c r="B3225" s="106"/>
    </row>
    <row r="3226" spans="2:2" x14ac:dyDescent="0.2">
      <c r="B3226" s="106"/>
    </row>
    <row r="3227" spans="2:2" x14ac:dyDescent="0.2">
      <c r="B3227" s="106"/>
    </row>
    <row r="3228" spans="2:2" x14ac:dyDescent="0.2">
      <c r="B3228" s="106"/>
    </row>
    <row r="3229" spans="2:2" x14ac:dyDescent="0.2">
      <c r="B3229" s="106"/>
    </row>
    <row r="3230" spans="2:2" x14ac:dyDescent="0.2">
      <c r="B3230" s="106"/>
    </row>
    <row r="3231" spans="2:2" x14ac:dyDescent="0.2">
      <c r="B3231" s="106"/>
    </row>
    <row r="3232" spans="2:2" x14ac:dyDescent="0.2">
      <c r="B3232" s="106"/>
    </row>
    <row r="3233" spans="2:2" x14ac:dyDescent="0.2">
      <c r="B3233" s="106"/>
    </row>
    <row r="3234" spans="2:2" x14ac:dyDescent="0.2">
      <c r="B3234" s="106"/>
    </row>
    <row r="3235" spans="2:2" x14ac:dyDescent="0.2">
      <c r="B3235" s="106"/>
    </row>
    <row r="3236" spans="2:2" x14ac:dyDescent="0.2">
      <c r="B3236" s="106"/>
    </row>
    <row r="3237" spans="2:2" x14ac:dyDescent="0.2">
      <c r="B3237" s="106"/>
    </row>
    <row r="3238" spans="2:2" x14ac:dyDescent="0.2">
      <c r="B3238" s="106"/>
    </row>
    <row r="3239" spans="2:2" x14ac:dyDescent="0.2">
      <c r="B3239" s="106"/>
    </row>
    <row r="3240" spans="2:2" x14ac:dyDescent="0.2">
      <c r="B3240" s="106"/>
    </row>
    <row r="3241" spans="2:2" x14ac:dyDescent="0.2">
      <c r="B3241" s="106"/>
    </row>
    <row r="3242" spans="2:2" x14ac:dyDescent="0.2">
      <c r="B3242" s="106"/>
    </row>
    <row r="3243" spans="2:2" x14ac:dyDescent="0.2">
      <c r="B3243" s="106"/>
    </row>
    <row r="3244" spans="2:2" x14ac:dyDescent="0.2">
      <c r="B3244" s="106"/>
    </row>
    <row r="3245" spans="2:2" x14ac:dyDescent="0.2">
      <c r="B3245" s="106"/>
    </row>
    <row r="3246" spans="2:2" x14ac:dyDescent="0.2">
      <c r="B3246" s="106"/>
    </row>
    <row r="3247" spans="2:2" x14ac:dyDescent="0.2">
      <c r="B3247" s="106"/>
    </row>
    <row r="3248" spans="2:2" x14ac:dyDescent="0.2">
      <c r="B3248" s="106"/>
    </row>
    <row r="3249" spans="2:2" x14ac:dyDescent="0.2">
      <c r="B3249" s="106"/>
    </row>
    <row r="3250" spans="2:2" x14ac:dyDescent="0.2">
      <c r="B3250" s="106"/>
    </row>
    <row r="3251" spans="2:2" x14ac:dyDescent="0.2">
      <c r="B3251" s="106"/>
    </row>
    <row r="3252" spans="2:2" x14ac:dyDescent="0.2">
      <c r="B3252" s="106"/>
    </row>
    <row r="3253" spans="2:2" x14ac:dyDescent="0.2">
      <c r="B3253" s="106"/>
    </row>
    <row r="3254" spans="2:2" x14ac:dyDescent="0.2">
      <c r="B3254" s="106"/>
    </row>
    <row r="3255" spans="2:2" x14ac:dyDescent="0.2">
      <c r="B3255" s="106"/>
    </row>
    <row r="3256" spans="2:2" x14ac:dyDescent="0.2">
      <c r="B3256" s="106"/>
    </row>
    <row r="3257" spans="2:2" x14ac:dyDescent="0.2">
      <c r="B3257" s="106"/>
    </row>
    <row r="3258" spans="2:2" x14ac:dyDescent="0.2">
      <c r="B3258" s="106"/>
    </row>
    <row r="3259" spans="2:2" x14ac:dyDescent="0.2">
      <c r="B3259" s="106"/>
    </row>
    <row r="3260" spans="2:2" x14ac:dyDescent="0.2">
      <c r="B3260" s="106"/>
    </row>
    <row r="3261" spans="2:2" x14ac:dyDescent="0.2">
      <c r="B3261" s="106"/>
    </row>
    <row r="3262" spans="2:2" x14ac:dyDescent="0.2">
      <c r="B3262" s="106"/>
    </row>
    <row r="3263" spans="2:2" x14ac:dyDescent="0.2">
      <c r="B3263" s="106"/>
    </row>
    <row r="3264" spans="2:2" x14ac:dyDescent="0.2">
      <c r="B3264" s="106"/>
    </row>
    <row r="3265" spans="2:2" x14ac:dyDescent="0.2">
      <c r="B3265" s="106"/>
    </row>
    <row r="3266" spans="2:2" x14ac:dyDescent="0.2">
      <c r="B3266" s="106"/>
    </row>
    <row r="3267" spans="2:2" x14ac:dyDescent="0.2">
      <c r="B3267" s="106"/>
    </row>
    <row r="3268" spans="2:2" x14ac:dyDescent="0.2">
      <c r="B3268" s="106"/>
    </row>
    <row r="3269" spans="2:2" x14ac:dyDescent="0.2">
      <c r="B3269" s="106"/>
    </row>
    <row r="3270" spans="2:2" x14ac:dyDescent="0.2">
      <c r="B3270" s="106"/>
    </row>
    <row r="3271" spans="2:2" x14ac:dyDescent="0.2">
      <c r="B3271" s="106"/>
    </row>
    <row r="3272" spans="2:2" x14ac:dyDescent="0.2">
      <c r="B3272" s="106"/>
    </row>
    <row r="3273" spans="2:2" x14ac:dyDescent="0.2">
      <c r="B3273" s="106"/>
    </row>
    <row r="3274" spans="2:2" x14ac:dyDescent="0.2">
      <c r="B3274" s="106"/>
    </row>
    <row r="3275" spans="2:2" x14ac:dyDescent="0.2">
      <c r="B3275" s="106"/>
    </row>
    <row r="3276" spans="2:2" x14ac:dyDescent="0.2">
      <c r="B3276" s="106"/>
    </row>
    <row r="3277" spans="2:2" x14ac:dyDescent="0.2">
      <c r="B3277" s="106"/>
    </row>
    <row r="3278" spans="2:2" x14ac:dyDescent="0.2">
      <c r="B3278" s="106"/>
    </row>
    <row r="3279" spans="2:2" x14ac:dyDescent="0.2">
      <c r="B3279" s="106"/>
    </row>
    <row r="3280" spans="2:2" x14ac:dyDescent="0.2">
      <c r="B3280" s="106"/>
    </row>
    <row r="3281" spans="2:2" x14ac:dyDescent="0.2">
      <c r="B3281" s="106"/>
    </row>
    <row r="3282" spans="2:2" x14ac:dyDescent="0.2">
      <c r="B3282" s="106"/>
    </row>
    <row r="3283" spans="2:2" x14ac:dyDescent="0.2">
      <c r="B3283" s="106"/>
    </row>
    <row r="3284" spans="2:2" x14ac:dyDescent="0.2">
      <c r="B3284" s="106"/>
    </row>
    <row r="3285" spans="2:2" x14ac:dyDescent="0.2">
      <c r="B3285" s="106"/>
    </row>
    <row r="3286" spans="2:2" x14ac:dyDescent="0.2">
      <c r="B3286" s="106"/>
    </row>
    <row r="3287" spans="2:2" x14ac:dyDescent="0.2">
      <c r="B3287" s="106"/>
    </row>
    <row r="3288" spans="2:2" x14ac:dyDescent="0.2">
      <c r="B3288" s="106"/>
    </row>
    <row r="3289" spans="2:2" x14ac:dyDescent="0.2">
      <c r="B3289" s="106"/>
    </row>
    <row r="3290" spans="2:2" x14ac:dyDescent="0.2">
      <c r="B3290" s="106"/>
    </row>
    <row r="3291" spans="2:2" x14ac:dyDescent="0.2">
      <c r="B3291" s="106"/>
    </row>
    <row r="3292" spans="2:2" x14ac:dyDescent="0.2">
      <c r="B3292" s="106"/>
    </row>
    <row r="3293" spans="2:2" x14ac:dyDescent="0.2">
      <c r="B3293" s="106"/>
    </row>
    <row r="3294" spans="2:2" x14ac:dyDescent="0.2">
      <c r="B3294" s="106"/>
    </row>
    <row r="3295" spans="2:2" x14ac:dyDescent="0.2">
      <c r="B3295" s="106"/>
    </row>
    <row r="3296" spans="2:2" x14ac:dyDescent="0.2">
      <c r="B3296" s="106"/>
    </row>
    <row r="3297" spans="2:2" x14ac:dyDescent="0.2">
      <c r="B3297" s="106"/>
    </row>
    <row r="3298" spans="2:2" x14ac:dyDescent="0.2">
      <c r="B3298" s="106"/>
    </row>
    <row r="3299" spans="2:2" x14ac:dyDescent="0.2">
      <c r="B3299" s="106"/>
    </row>
    <row r="3300" spans="2:2" x14ac:dyDescent="0.2">
      <c r="B3300" s="106"/>
    </row>
    <row r="3301" spans="2:2" x14ac:dyDescent="0.2">
      <c r="B3301" s="106"/>
    </row>
    <row r="3302" spans="2:2" x14ac:dyDescent="0.2">
      <c r="B3302" s="106"/>
    </row>
    <row r="3303" spans="2:2" x14ac:dyDescent="0.2">
      <c r="B3303" s="106"/>
    </row>
    <row r="3304" spans="2:2" x14ac:dyDescent="0.2">
      <c r="B3304" s="106"/>
    </row>
    <row r="3305" spans="2:2" x14ac:dyDescent="0.2">
      <c r="B3305" s="106"/>
    </row>
    <row r="3306" spans="2:2" x14ac:dyDescent="0.2">
      <c r="B3306" s="106"/>
    </row>
    <row r="3307" spans="2:2" x14ac:dyDescent="0.2">
      <c r="B3307" s="106"/>
    </row>
    <row r="3308" spans="2:2" x14ac:dyDescent="0.2">
      <c r="B3308" s="106"/>
    </row>
    <row r="3309" spans="2:2" x14ac:dyDescent="0.2">
      <c r="B3309" s="106"/>
    </row>
    <row r="3310" spans="2:2" x14ac:dyDescent="0.2">
      <c r="B3310" s="106"/>
    </row>
    <row r="3311" spans="2:2" x14ac:dyDescent="0.2">
      <c r="B3311" s="106"/>
    </row>
    <row r="3312" spans="2:2" x14ac:dyDescent="0.2">
      <c r="B3312" s="106"/>
    </row>
    <row r="3313" spans="2:2" x14ac:dyDescent="0.2">
      <c r="B3313" s="106"/>
    </row>
    <row r="3314" spans="2:2" x14ac:dyDescent="0.2">
      <c r="B3314" s="106"/>
    </row>
    <row r="3315" spans="2:2" x14ac:dyDescent="0.2">
      <c r="B3315" s="106"/>
    </row>
    <row r="3316" spans="2:2" x14ac:dyDescent="0.2">
      <c r="B3316" s="106"/>
    </row>
    <row r="3317" spans="2:2" x14ac:dyDescent="0.2">
      <c r="B3317" s="106"/>
    </row>
    <row r="3318" spans="2:2" x14ac:dyDescent="0.2">
      <c r="B3318" s="106"/>
    </row>
    <row r="3319" spans="2:2" x14ac:dyDescent="0.2">
      <c r="B3319" s="106"/>
    </row>
    <row r="3320" spans="2:2" x14ac:dyDescent="0.2">
      <c r="B3320" s="106"/>
    </row>
    <row r="3321" spans="2:2" x14ac:dyDescent="0.2">
      <c r="B3321" s="106"/>
    </row>
    <row r="3322" spans="2:2" x14ac:dyDescent="0.2">
      <c r="B3322" s="106"/>
    </row>
    <row r="3323" spans="2:2" x14ac:dyDescent="0.2">
      <c r="B3323" s="106"/>
    </row>
    <row r="3324" spans="2:2" x14ac:dyDescent="0.2">
      <c r="B3324" s="106"/>
    </row>
    <row r="3325" spans="2:2" x14ac:dyDescent="0.2">
      <c r="B3325" s="106"/>
    </row>
    <row r="3326" spans="2:2" x14ac:dyDescent="0.2">
      <c r="B3326" s="106"/>
    </row>
    <row r="3327" spans="2:2" x14ac:dyDescent="0.2">
      <c r="B3327" s="106"/>
    </row>
    <row r="3328" spans="2:2" x14ac:dyDescent="0.2">
      <c r="B3328" s="106"/>
    </row>
    <row r="3329" spans="2:2" x14ac:dyDescent="0.2">
      <c r="B3329" s="106"/>
    </row>
    <row r="3330" spans="2:2" x14ac:dyDescent="0.2">
      <c r="B3330" s="106"/>
    </row>
    <row r="3331" spans="2:2" x14ac:dyDescent="0.2">
      <c r="B3331" s="106"/>
    </row>
    <row r="3332" spans="2:2" x14ac:dyDescent="0.2">
      <c r="B3332" s="106"/>
    </row>
    <row r="3333" spans="2:2" x14ac:dyDescent="0.2">
      <c r="B3333" s="106"/>
    </row>
    <row r="3334" spans="2:2" x14ac:dyDescent="0.2">
      <c r="B3334" s="106"/>
    </row>
    <row r="3335" spans="2:2" x14ac:dyDescent="0.2">
      <c r="B3335" s="106"/>
    </row>
    <row r="3336" spans="2:2" x14ac:dyDescent="0.2">
      <c r="B3336" s="106"/>
    </row>
    <row r="3337" spans="2:2" x14ac:dyDescent="0.2">
      <c r="B3337" s="106"/>
    </row>
    <row r="3338" spans="2:2" x14ac:dyDescent="0.2">
      <c r="B3338" s="106"/>
    </row>
    <row r="3339" spans="2:2" x14ac:dyDescent="0.2">
      <c r="B3339" s="106"/>
    </row>
    <row r="3340" spans="2:2" x14ac:dyDescent="0.2">
      <c r="B3340" s="106"/>
    </row>
    <row r="3341" spans="2:2" x14ac:dyDescent="0.2">
      <c r="B3341" s="106"/>
    </row>
    <row r="3342" spans="2:2" x14ac:dyDescent="0.2">
      <c r="B3342" s="106"/>
    </row>
    <row r="3343" spans="2:2" x14ac:dyDescent="0.2">
      <c r="B3343" s="106"/>
    </row>
    <row r="3344" spans="2:2" x14ac:dyDescent="0.2">
      <c r="B3344" s="106"/>
    </row>
    <row r="3345" spans="2:2" x14ac:dyDescent="0.2">
      <c r="B3345" s="106"/>
    </row>
    <row r="3346" spans="2:2" x14ac:dyDescent="0.2">
      <c r="B3346" s="106"/>
    </row>
    <row r="3347" spans="2:2" x14ac:dyDescent="0.2">
      <c r="B3347" s="106"/>
    </row>
    <row r="3348" spans="2:2" x14ac:dyDescent="0.2">
      <c r="B3348" s="106"/>
    </row>
    <row r="3349" spans="2:2" x14ac:dyDescent="0.2">
      <c r="B3349" s="106"/>
    </row>
    <row r="3350" spans="2:2" x14ac:dyDescent="0.2">
      <c r="B3350" s="106"/>
    </row>
    <row r="3351" spans="2:2" x14ac:dyDescent="0.2">
      <c r="B3351" s="106"/>
    </row>
    <row r="3352" spans="2:2" x14ac:dyDescent="0.2">
      <c r="B3352" s="106"/>
    </row>
    <row r="3353" spans="2:2" x14ac:dyDescent="0.2">
      <c r="B3353" s="106"/>
    </row>
    <row r="3354" spans="2:2" x14ac:dyDescent="0.2">
      <c r="B3354" s="106"/>
    </row>
    <row r="3355" spans="2:2" x14ac:dyDescent="0.2">
      <c r="B3355" s="106"/>
    </row>
    <row r="3356" spans="2:2" x14ac:dyDescent="0.2">
      <c r="B3356" s="106"/>
    </row>
    <row r="3357" spans="2:2" x14ac:dyDescent="0.2">
      <c r="B3357" s="106"/>
    </row>
    <row r="3358" spans="2:2" x14ac:dyDescent="0.2">
      <c r="B3358" s="106"/>
    </row>
    <row r="3359" spans="2:2" x14ac:dyDescent="0.2">
      <c r="B3359" s="106"/>
    </row>
    <row r="3360" spans="2:2" x14ac:dyDescent="0.2">
      <c r="B3360" s="106"/>
    </row>
    <row r="3361" spans="2:2" x14ac:dyDescent="0.2">
      <c r="B3361" s="106"/>
    </row>
    <row r="3362" spans="2:2" x14ac:dyDescent="0.2">
      <c r="B3362" s="106"/>
    </row>
    <row r="3363" spans="2:2" x14ac:dyDescent="0.2">
      <c r="B3363" s="106"/>
    </row>
    <row r="3364" spans="2:2" x14ac:dyDescent="0.2">
      <c r="B3364" s="106"/>
    </row>
    <row r="3365" spans="2:2" x14ac:dyDescent="0.2">
      <c r="B3365" s="106"/>
    </row>
    <row r="3366" spans="2:2" x14ac:dyDescent="0.2">
      <c r="B3366" s="106"/>
    </row>
    <row r="3367" spans="2:2" x14ac:dyDescent="0.2">
      <c r="B3367" s="106"/>
    </row>
    <row r="3368" spans="2:2" x14ac:dyDescent="0.2">
      <c r="B3368" s="106"/>
    </row>
    <row r="3369" spans="2:2" x14ac:dyDescent="0.2">
      <c r="B3369" s="106"/>
    </row>
    <row r="3370" spans="2:2" x14ac:dyDescent="0.2">
      <c r="B3370" s="106"/>
    </row>
    <row r="3371" spans="2:2" x14ac:dyDescent="0.2">
      <c r="B3371" s="106"/>
    </row>
    <row r="3372" spans="2:2" x14ac:dyDescent="0.2">
      <c r="B3372" s="106"/>
    </row>
    <row r="3373" spans="2:2" x14ac:dyDescent="0.2">
      <c r="B3373" s="106"/>
    </row>
    <row r="3374" spans="2:2" x14ac:dyDescent="0.2">
      <c r="B3374" s="106"/>
    </row>
    <row r="3375" spans="2:2" x14ac:dyDescent="0.2">
      <c r="B3375" s="106"/>
    </row>
    <row r="3376" spans="2:2" x14ac:dyDescent="0.2">
      <c r="B3376" s="106"/>
    </row>
    <row r="3377" spans="2:2" x14ac:dyDescent="0.2">
      <c r="B3377" s="106"/>
    </row>
    <row r="3378" spans="2:2" x14ac:dyDescent="0.2">
      <c r="B3378" s="106"/>
    </row>
    <row r="3379" spans="2:2" x14ac:dyDescent="0.2">
      <c r="B3379" s="106"/>
    </row>
    <row r="3380" spans="2:2" x14ac:dyDescent="0.2">
      <c r="B3380" s="106"/>
    </row>
    <row r="3381" spans="2:2" x14ac:dyDescent="0.2">
      <c r="B3381" s="106"/>
    </row>
    <row r="3382" spans="2:2" x14ac:dyDescent="0.2">
      <c r="B3382" s="106"/>
    </row>
    <row r="3383" spans="2:2" x14ac:dyDescent="0.2">
      <c r="B3383" s="106"/>
    </row>
    <row r="3384" spans="2:2" x14ac:dyDescent="0.2">
      <c r="B3384" s="106"/>
    </row>
    <row r="3385" spans="2:2" x14ac:dyDescent="0.2">
      <c r="B3385" s="106"/>
    </row>
    <row r="3386" spans="2:2" x14ac:dyDescent="0.2">
      <c r="B3386" s="106"/>
    </row>
    <row r="3387" spans="2:2" x14ac:dyDescent="0.2">
      <c r="B3387" s="106"/>
    </row>
    <row r="3388" spans="2:2" x14ac:dyDescent="0.2">
      <c r="B3388" s="106"/>
    </row>
    <row r="3389" spans="2:2" x14ac:dyDescent="0.2">
      <c r="B3389" s="106"/>
    </row>
    <row r="3390" spans="2:2" x14ac:dyDescent="0.2">
      <c r="B3390" s="106"/>
    </row>
    <row r="3391" spans="2:2" x14ac:dyDescent="0.2">
      <c r="B3391" s="106"/>
    </row>
    <row r="3392" spans="2:2" x14ac:dyDescent="0.2">
      <c r="B3392" s="106"/>
    </row>
    <row r="3393" spans="2:2" x14ac:dyDescent="0.2">
      <c r="B3393" s="106"/>
    </row>
    <row r="3394" spans="2:2" x14ac:dyDescent="0.2">
      <c r="B3394" s="106"/>
    </row>
    <row r="3395" spans="2:2" x14ac:dyDescent="0.2">
      <c r="B3395" s="106"/>
    </row>
    <row r="3396" spans="2:2" x14ac:dyDescent="0.2">
      <c r="B3396" s="106"/>
    </row>
    <row r="3397" spans="2:2" x14ac:dyDescent="0.2">
      <c r="B3397" s="106"/>
    </row>
    <row r="3398" spans="2:2" x14ac:dyDescent="0.2">
      <c r="B3398" s="106"/>
    </row>
    <row r="3399" spans="2:2" x14ac:dyDescent="0.2">
      <c r="B3399" s="106"/>
    </row>
    <row r="3400" spans="2:2" x14ac:dyDescent="0.2">
      <c r="B3400" s="106"/>
    </row>
    <row r="3401" spans="2:2" x14ac:dyDescent="0.2">
      <c r="B3401" s="106"/>
    </row>
    <row r="3402" spans="2:2" x14ac:dyDescent="0.2">
      <c r="B3402" s="106"/>
    </row>
    <row r="3403" spans="2:2" x14ac:dyDescent="0.2">
      <c r="B3403" s="106"/>
    </row>
    <row r="3404" spans="2:2" x14ac:dyDescent="0.2">
      <c r="B3404" s="106"/>
    </row>
    <row r="3405" spans="2:2" x14ac:dyDescent="0.2">
      <c r="B3405" s="106"/>
    </row>
    <row r="3406" spans="2:2" x14ac:dyDescent="0.2">
      <c r="B3406" s="106"/>
    </row>
    <row r="3407" spans="2:2" x14ac:dyDescent="0.2">
      <c r="B3407" s="106"/>
    </row>
    <row r="3408" spans="2:2" x14ac:dyDescent="0.2">
      <c r="B3408" s="106"/>
    </row>
    <row r="3409" spans="2:2" x14ac:dyDescent="0.2">
      <c r="B3409" s="106"/>
    </row>
    <row r="3410" spans="2:2" x14ac:dyDescent="0.2">
      <c r="B3410" s="106"/>
    </row>
    <row r="3411" spans="2:2" x14ac:dyDescent="0.2">
      <c r="B3411" s="106"/>
    </row>
    <row r="3412" spans="2:2" x14ac:dyDescent="0.2">
      <c r="B3412" s="106"/>
    </row>
    <row r="3413" spans="2:2" x14ac:dyDescent="0.2">
      <c r="B3413" s="106"/>
    </row>
    <row r="3414" spans="2:2" x14ac:dyDescent="0.2">
      <c r="B3414" s="106"/>
    </row>
    <row r="3415" spans="2:2" x14ac:dyDescent="0.2">
      <c r="B3415" s="106"/>
    </row>
    <row r="3416" spans="2:2" x14ac:dyDescent="0.2">
      <c r="B3416" s="106"/>
    </row>
    <row r="3417" spans="2:2" x14ac:dyDescent="0.2">
      <c r="B3417" s="106"/>
    </row>
    <row r="3418" spans="2:2" x14ac:dyDescent="0.2">
      <c r="B3418" s="106"/>
    </row>
    <row r="3419" spans="2:2" x14ac:dyDescent="0.2">
      <c r="B3419" s="106"/>
    </row>
    <row r="3420" spans="2:2" x14ac:dyDescent="0.2">
      <c r="B3420" s="106"/>
    </row>
    <row r="3421" spans="2:2" x14ac:dyDescent="0.2">
      <c r="B3421" s="106"/>
    </row>
    <row r="3422" spans="2:2" x14ac:dyDescent="0.2">
      <c r="B3422" s="106"/>
    </row>
    <row r="3423" spans="2:2" x14ac:dyDescent="0.2">
      <c r="B3423" s="106"/>
    </row>
    <row r="3424" spans="2:2" x14ac:dyDescent="0.2">
      <c r="B3424" s="106"/>
    </row>
    <row r="3425" spans="2:2" x14ac:dyDescent="0.2">
      <c r="B3425" s="106"/>
    </row>
    <row r="3426" spans="2:2" x14ac:dyDescent="0.2">
      <c r="B3426" s="106"/>
    </row>
    <row r="3427" spans="2:2" x14ac:dyDescent="0.2">
      <c r="B3427" s="106"/>
    </row>
    <row r="3428" spans="2:2" x14ac:dyDescent="0.2">
      <c r="B3428" s="106"/>
    </row>
    <row r="3429" spans="2:2" x14ac:dyDescent="0.2">
      <c r="B3429" s="106"/>
    </row>
    <row r="3430" spans="2:2" x14ac:dyDescent="0.2">
      <c r="B3430" s="106"/>
    </row>
    <row r="3431" spans="2:2" x14ac:dyDescent="0.2">
      <c r="B3431" s="106"/>
    </row>
    <row r="3432" spans="2:2" x14ac:dyDescent="0.2">
      <c r="B3432" s="106"/>
    </row>
    <row r="3433" spans="2:2" x14ac:dyDescent="0.2">
      <c r="B3433" s="106"/>
    </row>
    <row r="3434" spans="2:2" x14ac:dyDescent="0.2">
      <c r="B3434" s="106"/>
    </row>
    <row r="3435" spans="2:2" x14ac:dyDescent="0.2">
      <c r="B3435" s="106"/>
    </row>
    <row r="3436" spans="2:2" x14ac:dyDescent="0.2">
      <c r="B3436" s="106"/>
    </row>
    <row r="3437" spans="2:2" x14ac:dyDescent="0.2">
      <c r="B3437" s="106"/>
    </row>
    <row r="3438" spans="2:2" x14ac:dyDescent="0.2">
      <c r="B3438" s="106"/>
    </row>
    <row r="3439" spans="2:2" x14ac:dyDescent="0.2">
      <c r="B3439" s="106"/>
    </row>
    <row r="3440" spans="2:2" x14ac:dyDescent="0.2">
      <c r="B3440" s="106"/>
    </row>
    <row r="3441" spans="2:2" x14ac:dyDescent="0.2">
      <c r="B3441" s="106"/>
    </row>
    <row r="3442" spans="2:2" x14ac:dyDescent="0.2">
      <c r="B3442" s="106"/>
    </row>
    <row r="3443" spans="2:2" x14ac:dyDescent="0.2">
      <c r="B3443" s="106"/>
    </row>
    <row r="3444" spans="2:2" x14ac:dyDescent="0.2">
      <c r="B3444" s="106"/>
    </row>
    <row r="3445" spans="2:2" x14ac:dyDescent="0.2">
      <c r="B3445" s="106"/>
    </row>
    <row r="3446" spans="2:2" x14ac:dyDescent="0.2">
      <c r="B3446" s="106"/>
    </row>
    <row r="3447" spans="2:2" x14ac:dyDescent="0.2">
      <c r="B3447" s="106"/>
    </row>
    <row r="3448" spans="2:2" x14ac:dyDescent="0.2">
      <c r="B3448" s="106"/>
    </row>
    <row r="3449" spans="2:2" x14ac:dyDescent="0.2">
      <c r="B3449" s="106"/>
    </row>
    <row r="3450" spans="2:2" x14ac:dyDescent="0.2">
      <c r="B3450" s="106"/>
    </row>
    <row r="3451" spans="2:2" x14ac:dyDescent="0.2">
      <c r="B3451" s="106"/>
    </row>
    <row r="3452" spans="2:2" x14ac:dyDescent="0.2">
      <c r="B3452" s="106"/>
    </row>
    <row r="3453" spans="2:2" x14ac:dyDescent="0.2">
      <c r="B3453" s="106"/>
    </row>
    <row r="3454" spans="2:2" x14ac:dyDescent="0.2">
      <c r="B3454" s="106"/>
    </row>
    <row r="3455" spans="2:2" x14ac:dyDescent="0.2">
      <c r="B3455" s="106"/>
    </row>
    <row r="3456" spans="2:2" x14ac:dyDescent="0.2">
      <c r="B3456" s="106"/>
    </row>
    <row r="3457" spans="2:2" x14ac:dyDescent="0.2">
      <c r="B3457" s="106"/>
    </row>
    <row r="3458" spans="2:2" x14ac:dyDescent="0.2">
      <c r="B3458" s="106"/>
    </row>
    <row r="3459" spans="2:2" x14ac:dyDescent="0.2">
      <c r="B3459" s="106"/>
    </row>
    <row r="3460" spans="2:2" x14ac:dyDescent="0.2">
      <c r="B3460" s="106"/>
    </row>
    <row r="3461" spans="2:2" x14ac:dyDescent="0.2">
      <c r="B3461" s="106"/>
    </row>
    <row r="3462" spans="2:2" x14ac:dyDescent="0.2">
      <c r="B3462" s="106"/>
    </row>
    <row r="3463" spans="2:2" x14ac:dyDescent="0.2">
      <c r="B3463" s="106"/>
    </row>
    <row r="3464" spans="2:2" x14ac:dyDescent="0.2">
      <c r="B3464" s="106"/>
    </row>
    <row r="3465" spans="2:2" x14ac:dyDescent="0.2">
      <c r="B3465" s="106"/>
    </row>
    <row r="3466" spans="2:2" x14ac:dyDescent="0.2">
      <c r="B3466" s="106"/>
    </row>
    <row r="3467" spans="2:2" x14ac:dyDescent="0.2">
      <c r="B3467" s="106"/>
    </row>
    <row r="3468" spans="2:2" x14ac:dyDescent="0.2">
      <c r="B3468" s="106"/>
    </row>
    <row r="3469" spans="2:2" x14ac:dyDescent="0.2">
      <c r="B3469" s="106"/>
    </row>
    <row r="3470" spans="2:2" x14ac:dyDescent="0.2">
      <c r="B3470" s="106"/>
    </row>
    <row r="3471" spans="2:2" x14ac:dyDescent="0.2">
      <c r="B3471" s="106"/>
    </row>
    <row r="3472" spans="2:2" x14ac:dyDescent="0.2">
      <c r="B3472" s="106"/>
    </row>
    <row r="3473" spans="2:2" x14ac:dyDescent="0.2">
      <c r="B3473" s="106"/>
    </row>
    <row r="3474" spans="2:2" x14ac:dyDescent="0.2">
      <c r="B3474" s="106"/>
    </row>
    <row r="3475" spans="2:2" x14ac:dyDescent="0.2">
      <c r="B3475" s="106"/>
    </row>
    <row r="3476" spans="2:2" x14ac:dyDescent="0.2">
      <c r="B3476" s="106"/>
    </row>
    <row r="3477" spans="2:2" x14ac:dyDescent="0.2">
      <c r="B3477" s="106"/>
    </row>
    <row r="3478" spans="2:2" x14ac:dyDescent="0.2">
      <c r="B3478" s="106"/>
    </row>
    <row r="3479" spans="2:2" x14ac:dyDescent="0.2">
      <c r="B3479" s="106"/>
    </row>
    <row r="3480" spans="2:2" x14ac:dyDescent="0.2">
      <c r="B3480" s="106"/>
    </row>
    <row r="3481" spans="2:2" x14ac:dyDescent="0.2">
      <c r="B3481" s="106"/>
    </row>
    <row r="3482" spans="2:2" x14ac:dyDescent="0.2">
      <c r="B3482" s="106"/>
    </row>
    <row r="3483" spans="2:2" x14ac:dyDescent="0.2">
      <c r="B3483" s="106"/>
    </row>
    <row r="3484" spans="2:2" x14ac:dyDescent="0.2">
      <c r="B3484" s="106"/>
    </row>
    <row r="3485" spans="2:2" x14ac:dyDescent="0.2">
      <c r="B3485" s="106"/>
    </row>
    <row r="3486" spans="2:2" x14ac:dyDescent="0.2">
      <c r="B3486" s="106"/>
    </row>
    <row r="3487" spans="2:2" x14ac:dyDescent="0.2">
      <c r="B3487" s="106"/>
    </row>
    <row r="3488" spans="2:2" x14ac:dyDescent="0.2">
      <c r="B3488" s="106"/>
    </row>
    <row r="3489" spans="2:2" x14ac:dyDescent="0.2">
      <c r="B3489" s="106"/>
    </row>
    <row r="3490" spans="2:2" x14ac:dyDescent="0.2">
      <c r="B3490" s="106"/>
    </row>
    <row r="3491" spans="2:2" x14ac:dyDescent="0.2">
      <c r="B3491" s="106"/>
    </row>
    <row r="3492" spans="2:2" x14ac:dyDescent="0.2">
      <c r="B3492" s="106"/>
    </row>
    <row r="3493" spans="2:2" x14ac:dyDescent="0.2">
      <c r="B3493" s="106"/>
    </row>
    <row r="3494" spans="2:2" x14ac:dyDescent="0.2">
      <c r="B3494" s="106"/>
    </row>
    <row r="3495" spans="2:2" x14ac:dyDescent="0.2">
      <c r="B3495" s="106"/>
    </row>
    <row r="3496" spans="2:2" x14ac:dyDescent="0.2">
      <c r="B3496" s="106"/>
    </row>
    <row r="3497" spans="2:2" x14ac:dyDescent="0.2">
      <c r="B3497" s="106"/>
    </row>
    <row r="3498" spans="2:2" x14ac:dyDescent="0.2">
      <c r="B3498" s="106"/>
    </row>
    <row r="3499" spans="2:2" x14ac:dyDescent="0.2">
      <c r="B3499" s="106"/>
    </row>
    <row r="3500" spans="2:2" x14ac:dyDescent="0.2">
      <c r="B3500" s="106"/>
    </row>
    <row r="3501" spans="2:2" x14ac:dyDescent="0.2">
      <c r="B3501" s="106"/>
    </row>
    <row r="3502" spans="2:2" x14ac:dyDescent="0.2">
      <c r="B3502" s="106"/>
    </row>
    <row r="3503" spans="2:2" x14ac:dyDescent="0.2">
      <c r="B3503" s="106"/>
    </row>
    <row r="3504" spans="2:2" x14ac:dyDescent="0.2">
      <c r="B3504" s="106"/>
    </row>
    <row r="3505" spans="2:2" x14ac:dyDescent="0.2">
      <c r="B3505" s="106"/>
    </row>
    <row r="3506" spans="2:2" x14ac:dyDescent="0.2">
      <c r="B3506" s="106"/>
    </row>
    <row r="3507" spans="2:2" x14ac:dyDescent="0.2">
      <c r="B3507" s="106"/>
    </row>
    <row r="3508" spans="2:2" x14ac:dyDescent="0.2">
      <c r="B3508" s="106"/>
    </row>
    <row r="3509" spans="2:2" x14ac:dyDescent="0.2">
      <c r="B3509" s="106"/>
    </row>
    <row r="3510" spans="2:2" x14ac:dyDescent="0.2">
      <c r="B3510" s="106"/>
    </row>
    <row r="3511" spans="2:2" x14ac:dyDescent="0.2">
      <c r="B3511" s="106"/>
    </row>
    <row r="3512" spans="2:2" x14ac:dyDescent="0.2">
      <c r="B3512" s="106"/>
    </row>
    <row r="3513" spans="2:2" x14ac:dyDescent="0.2">
      <c r="B3513" s="106"/>
    </row>
    <row r="3514" spans="2:2" x14ac:dyDescent="0.2">
      <c r="B3514" s="106"/>
    </row>
    <row r="3515" spans="2:2" x14ac:dyDescent="0.2">
      <c r="B3515" s="106"/>
    </row>
    <row r="3516" spans="2:2" x14ac:dyDescent="0.2">
      <c r="B3516" s="106"/>
    </row>
    <row r="3517" spans="2:2" x14ac:dyDescent="0.2">
      <c r="B3517" s="106"/>
    </row>
    <row r="3518" spans="2:2" x14ac:dyDescent="0.2">
      <c r="B3518" s="106"/>
    </row>
    <row r="3519" spans="2:2" x14ac:dyDescent="0.2">
      <c r="B3519" s="106"/>
    </row>
    <row r="3520" spans="2:2" x14ac:dyDescent="0.2">
      <c r="B3520" s="106"/>
    </row>
    <row r="3521" spans="2:2" x14ac:dyDescent="0.2">
      <c r="B3521" s="106"/>
    </row>
    <row r="3522" spans="2:2" x14ac:dyDescent="0.2">
      <c r="B3522" s="106"/>
    </row>
    <row r="3523" spans="2:2" x14ac:dyDescent="0.2">
      <c r="B3523" s="106"/>
    </row>
    <row r="3524" spans="2:2" x14ac:dyDescent="0.2">
      <c r="B3524" s="106"/>
    </row>
    <row r="3525" spans="2:2" x14ac:dyDescent="0.2">
      <c r="B3525" s="106"/>
    </row>
    <row r="3526" spans="2:2" x14ac:dyDescent="0.2">
      <c r="B3526" s="106"/>
    </row>
    <row r="3527" spans="2:2" x14ac:dyDescent="0.2">
      <c r="B3527" s="106"/>
    </row>
    <row r="3528" spans="2:2" x14ac:dyDescent="0.2">
      <c r="B3528" s="106"/>
    </row>
    <row r="3529" spans="2:2" x14ac:dyDescent="0.2">
      <c r="B3529" s="106"/>
    </row>
    <row r="3530" spans="2:2" x14ac:dyDescent="0.2">
      <c r="B3530" s="106"/>
    </row>
    <row r="3531" spans="2:2" x14ac:dyDescent="0.2">
      <c r="B3531" s="106"/>
    </row>
    <row r="3532" spans="2:2" x14ac:dyDescent="0.2">
      <c r="B3532" s="106"/>
    </row>
    <row r="3533" spans="2:2" x14ac:dyDescent="0.2">
      <c r="B3533" s="106"/>
    </row>
    <row r="3534" spans="2:2" x14ac:dyDescent="0.2">
      <c r="B3534" s="106"/>
    </row>
    <row r="3535" spans="2:2" x14ac:dyDescent="0.2">
      <c r="B3535" s="106"/>
    </row>
    <row r="3536" spans="2:2" x14ac:dyDescent="0.2">
      <c r="B3536" s="106"/>
    </row>
    <row r="3537" spans="2:2" x14ac:dyDescent="0.2">
      <c r="B3537" s="106"/>
    </row>
    <row r="3538" spans="2:2" x14ac:dyDescent="0.2">
      <c r="B3538" s="106"/>
    </row>
    <row r="3539" spans="2:2" x14ac:dyDescent="0.2">
      <c r="B3539" s="106"/>
    </row>
    <row r="3540" spans="2:2" x14ac:dyDescent="0.2">
      <c r="B3540" s="106"/>
    </row>
    <row r="3541" spans="2:2" x14ac:dyDescent="0.2">
      <c r="B3541" s="106"/>
    </row>
    <row r="3542" spans="2:2" x14ac:dyDescent="0.2">
      <c r="B3542" s="106"/>
    </row>
    <row r="3543" spans="2:2" x14ac:dyDescent="0.2">
      <c r="B3543" s="106"/>
    </row>
    <row r="3544" spans="2:2" x14ac:dyDescent="0.2">
      <c r="B3544" s="106"/>
    </row>
    <row r="3545" spans="2:2" x14ac:dyDescent="0.2">
      <c r="B3545" s="106"/>
    </row>
    <row r="3546" spans="2:2" x14ac:dyDescent="0.2">
      <c r="B3546" s="106"/>
    </row>
    <row r="3547" spans="2:2" x14ac:dyDescent="0.2">
      <c r="B3547" s="106"/>
    </row>
    <row r="3548" spans="2:2" x14ac:dyDescent="0.2">
      <c r="B3548" s="106"/>
    </row>
    <row r="3549" spans="2:2" x14ac:dyDescent="0.2">
      <c r="B3549" s="106"/>
    </row>
    <row r="3550" spans="2:2" x14ac:dyDescent="0.2">
      <c r="B3550" s="106"/>
    </row>
    <row r="3551" spans="2:2" x14ac:dyDescent="0.2">
      <c r="B3551" s="106"/>
    </row>
    <row r="3552" spans="2:2" x14ac:dyDescent="0.2">
      <c r="B3552" s="106"/>
    </row>
    <row r="3553" spans="2:2" x14ac:dyDescent="0.2">
      <c r="B3553" s="106"/>
    </row>
    <row r="3554" spans="2:2" x14ac:dyDescent="0.2">
      <c r="B3554" s="106"/>
    </row>
    <row r="3555" spans="2:2" x14ac:dyDescent="0.2">
      <c r="B3555" s="106"/>
    </row>
    <row r="3556" spans="2:2" x14ac:dyDescent="0.2">
      <c r="B3556" s="106"/>
    </row>
    <row r="3557" spans="2:2" x14ac:dyDescent="0.2">
      <c r="B3557" s="106"/>
    </row>
    <row r="3558" spans="2:2" x14ac:dyDescent="0.2">
      <c r="B3558" s="106"/>
    </row>
    <row r="3559" spans="2:2" x14ac:dyDescent="0.2">
      <c r="B3559" s="106"/>
    </row>
    <row r="3560" spans="2:2" x14ac:dyDescent="0.2">
      <c r="B3560" s="106"/>
    </row>
    <row r="3561" spans="2:2" x14ac:dyDescent="0.2">
      <c r="B3561" s="106"/>
    </row>
    <row r="3562" spans="2:2" x14ac:dyDescent="0.2">
      <c r="B3562" s="106"/>
    </row>
    <row r="3563" spans="2:2" x14ac:dyDescent="0.2">
      <c r="B3563" s="106"/>
    </row>
    <row r="3564" spans="2:2" x14ac:dyDescent="0.2">
      <c r="B3564" s="106"/>
    </row>
    <row r="3565" spans="2:2" x14ac:dyDescent="0.2">
      <c r="B3565" s="106"/>
    </row>
    <row r="3566" spans="2:2" x14ac:dyDescent="0.2">
      <c r="B3566" s="106"/>
    </row>
    <row r="3567" spans="2:2" x14ac:dyDescent="0.2">
      <c r="B3567" s="106"/>
    </row>
    <row r="3568" spans="2:2" x14ac:dyDescent="0.2">
      <c r="B3568" s="106"/>
    </row>
    <row r="3569" spans="2:2" x14ac:dyDescent="0.2">
      <c r="B3569" s="106"/>
    </row>
    <row r="3570" spans="2:2" x14ac:dyDescent="0.2">
      <c r="B3570" s="106"/>
    </row>
    <row r="3571" spans="2:2" x14ac:dyDescent="0.2">
      <c r="B3571" s="106"/>
    </row>
    <row r="3572" spans="2:2" x14ac:dyDescent="0.2">
      <c r="B3572" s="106"/>
    </row>
    <row r="3573" spans="2:2" x14ac:dyDescent="0.2">
      <c r="B3573" s="106"/>
    </row>
    <row r="3574" spans="2:2" x14ac:dyDescent="0.2">
      <c r="B3574" s="106"/>
    </row>
    <row r="3575" spans="2:2" x14ac:dyDescent="0.2">
      <c r="B3575" s="106"/>
    </row>
    <row r="3576" spans="2:2" x14ac:dyDescent="0.2">
      <c r="B3576" s="106"/>
    </row>
    <row r="3577" spans="2:2" x14ac:dyDescent="0.2">
      <c r="B3577" s="106"/>
    </row>
    <row r="3578" spans="2:2" x14ac:dyDescent="0.2">
      <c r="B3578" s="106"/>
    </row>
    <row r="3579" spans="2:2" x14ac:dyDescent="0.2">
      <c r="B3579" s="106"/>
    </row>
    <row r="3580" spans="2:2" x14ac:dyDescent="0.2">
      <c r="B3580" s="106"/>
    </row>
    <row r="3581" spans="2:2" x14ac:dyDescent="0.2">
      <c r="B3581" s="106"/>
    </row>
    <row r="3582" spans="2:2" x14ac:dyDescent="0.2">
      <c r="B3582" s="106"/>
    </row>
    <row r="3583" spans="2:2" x14ac:dyDescent="0.2">
      <c r="B3583" s="106"/>
    </row>
    <row r="3584" spans="2:2" x14ac:dyDescent="0.2">
      <c r="B3584" s="106"/>
    </row>
    <row r="3585" spans="2:2" x14ac:dyDescent="0.2">
      <c r="B3585" s="106"/>
    </row>
    <row r="3586" spans="2:2" x14ac:dyDescent="0.2">
      <c r="B3586" s="106"/>
    </row>
    <row r="3587" spans="2:2" x14ac:dyDescent="0.2">
      <c r="B3587" s="106"/>
    </row>
    <row r="3588" spans="2:2" x14ac:dyDescent="0.2">
      <c r="B3588" s="106"/>
    </row>
    <row r="3589" spans="2:2" x14ac:dyDescent="0.2">
      <c r="B3589" s="106"/>
    </row>
    <row r="3590" spans="2:2" x14ac:dyDescent="0.2">
      <c r="B3590" s="106"/>
    </row>
    <row r="3591" spans="2:2" x14ac:dyDescent="0.2">
      <c r="B3591" s="106"/>
    </row>
    <row r="3592" spans="2:2" x14ac:dyDescent="0.2">
      <c r="B3592" s="106"/>
    </row>
    <row r="3593" spans="2:2" x14ac:dyDescent="0.2">
      <c r="B3593" s="106"/>
    </row>
    <row r="3594" spans="2:2" x14ac:dyDescent="0.2">
      <c r="B3594" s="106"/>
    </row>
    <row r="3595" spans="2:2" x14ac:dyDescent="0.2">
      <c r="B3595" s="106"/>
    </row>
    <row r="3596" spans="2:2" x14ac:dyDescent="0.2">
      <c r="B3596" s="106"/>
    </row>
    <row r="3597" spans="2:2" x14ac:dyDescent="0.2">
      <c r="B3597" s="106"/>
    </row>
    <row r="3598" spans="2:2" x14ac:dyDescent="0.2">
      <c r="B3598" s="106"/>
    </row>
    <row r="3599" spans="2:2" x14ac:dyDescent="0.2">
      <c r="B3599" s="106"/>
    </row>
    <row r="3600" spans="2:2" x14ac:dyDescent="0.2">
      <c r="B3600" s="106"/>
    </row>
    <row r="3601" spans="2:2" x14ac:dyDescent="0.2">
      <c r="B3601" s="106"/>
    </row>
    <row r="3602" spans="2:2" x14ac:dyDescent="0.2">
      <c r="B3602" s="106"/>
    </row>
    <row r="3603" spans="2:2" x14ac:dyDescent="0.2">
      <c r="B3603" s="106"/>
    </row>
    <row r="3604" spans="2:2" x14ac:dyDescent="0.2">
      <c r="B3604" s="106"/>
    </row>
    <row r="3605" spans="2:2" x14ac:dyDescent="0.2">
      <c r="B3605" s="106"/>
    </row>
    <row r="3606" spans="2:2" x14ac:dyDescent="0.2">
      <c r="B3606" s="106"/>
    </row>
    <row r="3607" spans="2:2" x14ac:dyDescent="0.2">
      <c r="B3607" s="106"/>
    </row>
    <row r="3608" spans="2:2" x14ac:dyDescent="0.2">
      <c r="B3608" s="106"/>
    </row>
    <row r="3609" spans="2:2" x14ac:dyDescent="0.2">
      <c r="B3609" s="106"/>
    </row>
    <row r="3610" spans="2:2" x14ac:dyDescent="0.2">
      <c r="B3610" s="106"/>
    </row>
    <row r="3611" spans="2:2" x14ac:dyDescent="0.2">
      <c r="B3611" s="106"/>
    </row>
    <row r="3612" spans="2:2" x14ac:dyDescent="0.2">
      <c r="B3612" s="106"/>
    </row>
    <row r="3613" spans="2:2" x14ac:dyDescent="0.2">
      <c r="B3613" s="106"/>
    </row>
    <row r="3614" spans="2:2" x14ac:dyDescent="0.2">
      <c r="B3614" s="106"/>
    </row>
    <row r="3615" spans="2:2" x14ac:dyDescent="0.2">
      <c r="B3615" s="106"/>
    </row>
    <row r="3616" spans="2:2" x14ac:dyDescent="0.2">
      <c r="B3616" s="106"/>
    </row>
    <row r="3617" spans="2:2" x14ac:dyDescent="0.2">
      <c r="B3617" s="106"/>
    </row>
    <row r="3618" spans="2:2" x14ac:dyDescent="0.2">
      <c r="B3618" s="106"/>
    </row>
    <row r="3619" spans="2:2" x14ac:dyDescent="0.2">
      <c r="B3619" s="106"/>
    </row>
    <row r="3620" spans="2:2" x14ac:dyDescent="0.2">
      <c r="B3620" s="106"/>
    </row>
    <row r="3621" spans="2:2" x14ac:dyDescent="0.2">
      <c r="B3621" s="106"/>
    </row>
    <row r="3622" spans="2:2" x14ac:dyDescent="0.2">
      <c r="B3622" s="106"/>
    </row>
    <row r="3623" spans="2:2" x14ac:dyDescent="0.2">
      <c r="B3623" s="106"/>
    </row>
    <row r="3624" spans="2:2" x14ac:dyDescent="0.2">
      <c r="B3624" s="106"/>
    </row>
    <row r="3625" spans="2:2" x14ac:dyDescent="0.2">
      <c r="B3625" s="106"/>
    </row>
    <row r="3626" spans="2:2" x14ac:dyDescent="0.2">
      <c r="B3626" s="106"/>
    </row>
    <row r="3627" spans="2:2" x14ac:dyDescent="0.2">
      <c r="B3627" s="106"/>
    </row>
    <row r="3628" spans="2:2" x14ac:dyDescent="0.2">
      <c r="B3628" s="106"/>
    </row>
    <row r="3629" spans="2:2" x14ac:dyDescent="0.2">
      <c r="B3629" s="106"/>
    </row>
    <row r="3630" spans="2:2" x14ac:dyDescent="0.2">
      <c r="B3630" s="106"/>
    </row>
    <row r="3631" spans="2:2" x14ac:dyDescent="0.2">
      <c r="B3631" s="106"/>
    </row>
    <row r="3632" spans="2:2" x14ac:dyDescent="0.2">
      <c r="B3632" s="106"/>
    </row>
    <row r="3633" spans="2:2" x14ac:dyDescent="0.2">
      <c r="B3633" s="106"/>
    </row>
    <row r="3634" spans="2:2" x14ac:dyDescent="0.2">
      <c r="B3634" s="106"/>
    </row>
    <row r="3635" spans="2:2" x14ac:dyDescent="0.2">
      <c r="B3635" s="106"/>
    </row>
    <row r="3636" spans="2:2" x14ac:dyDescent="0.2">
      <c r="B3636" s="106"/>
    </row>
    <row r="3637" spans="2:2" x14ac:dyDescent="0.2">
      <c r="B3637" s="106"/>
    </row>
    <row r="3638" spans="2:2" x14ac:dyDescent="0.2">
      <c r="B3638" s="106"/>
    </row>
    <row r="3639" spans="2:2" x14ac:dyDescent="0.2">
      <c r="B3639" s="106"/>
    </row>
    <row r="3640" spans="2:2" x14ac:dyDescent="0.2">
      <c r="B3640" s="106"/>
    </row>
    <row r="3641" spans="2:2" x14ac:dyDescent="0.2">
      <c r="B3641" s="106"/>
    </row>
    <row r="3642" spans="2:2" x14ac:dyDescent="0.2">
      <c r="B3642" s="106"/>
    </row>
    <row r="3643" spans="2:2" x14ac:dyDescent="0.2">
      <c r="B3643" s="106"/>
    </row>
    <row r="3644" spans="2:2" x14ac:dyDescent="0.2">
      <c r="B3644" s="106"/>
    </row>
    <row r="3645" spans="2:2" x14ac:dyDescent="0.2">
      <c r="B3645" s="106"/>
    </row>
    <row r="3646" spans="2:2" x14ac:dyDescent="0.2">
      <c r="B3646" s="106"/>
    </row>
    <row r="3647" spans="2:2" x14ac:dyDescent="0.2">
      <c r="B3647" s="106"/>
    </row>
    <row r="3648" spans="2:2" x14ac:dyDescent="0.2">
      <c r="B3648" s="106"/>
    </row>
    <row r="3649" spans="2:2" x14ac:dyDescent="0.2">
      <c r="B3649" s="106"/>
    </row>
    <row r="3650" spans="2:2" x14ac:dyDescent="0.2">
      <c r="B3650" s="106"/>
    </row>
    <row r="3651" spans="2:2" x14ac:dyDescent="0.2">
      <c r="B3651" s="106"/>
    </row>
    <row r="3652" spans="2:2" x14ac:dyDescent="0.2">
      <c r="B3652" s="106"/>
    </row>
    <row r="3653" spans="2:2" x14ac:dyDescent="0.2">
      <c r="B3653" s="106"/>
    </row>
    <row r="3654" spans="2:2" x14ac:dyDescent="0.2">
      <c r="B3654" s="106"/>
    </row>
    <row r="3655" spans="2:2" x14ac:dyDescent="0.2">
      <c r="B3655" s="106"/>
    </row>
    <row r="3656" spans="2:2" x14ac:dyDescent="0.2">
      <c r="B3656" s="106"/>
    </row>
    <row r="3657" spans="2:2" x14ac:dyDescent="0.2">
      <c r="B3657" s="106"/>
    </row>
    <row r="3658" spans="2:2" x14ac:dyDescent="0.2">
      <c r="B3658" s="106"/>
    </row>
    <row r="3659" spans="2:2" x14ac:dyDescent="0.2">
      <c r="B3659" s="106"/>
    </row>
    <row r="3660" spans="2:2" x14ac:dyDescent="0.2">
      <c r="B3660" s="106"/>
    </row>
    <row r="3661" spans="2:2" x14ac:dyDescent="0.2">
      <c r="B3661" s="106"/>
    </row>
    <row r="3662" spans="2:2" x14ac:dyDescent="0.2">
      <c r="B3662" s="106"/>
    </row>
    <row r="3663" spans="2:2" x14ac:dyDescent="0.2">
      <c r="B3663" s="106"/>
    </row>
    <row r="3664" spans="2:2" x14ac:dyDescent="0.2">
      <c r="B3664" s="106"/>
    </row>
    <row r="3665" spans="2:2" x14ac:dyDescent="0.2">
      <c r="B3665" s="106"/>
    </row>
    <row r="3666" spans="2:2" x14ac:dyDescent="0.2">
      <c r="B3666" s="106"/>
    </row>
    <row r="3667" spans="2:2" x14ac:dyDescent="0.2">
      <c r="B3667" s="106"/>
    </row>
    <row r="3668" spans="2:2" x14ac:dyDescent="0.2">
      <c r="B3668" s="106"/>
    </row>
    <row r="3669" spans="2:2" x14ac:dyDescent="0.2">
      <c r="B3669" s="106"/>
    </row>
    <row r="3670" spans="2:2" x14ac:dyDescent="0.2">
      <c r="B3670" s="106"/>
    </row>
    <row r="3671" spans="2:2" x14ac:dyDescent="0.2">
      <c r="B3671" s="106"/>
    </row>
    <row r="3672" spans="2:2" x14ac:dyDescent="0.2">
      <c r="B3672" s="106"/>
    </row>
    <row r="3673" spans="2:2" x14ac:dyDescent="0.2">
      <c r="B3673" s="106"/>
    </row>
    <row r="3674" spans="2:2" x14ac:dyDescent="0.2">
      <c r="B3674" s="106"/>
    </row>
    <row r="3675" spans="2:2" x14ac:dyDescent="0.2">
      <c r="B3675" s="106"/>
    </row>
    <row r="3676" spans="2:2" x14ac:dyDescent="0.2">
      <c r="B3676" s="106"/>
    </row>
    <row r="3677" spans="2:2" x14ac:dyDescent="0.2">
      <c r="B3677" s="106"/>
    </row>
    <row r="3678" spans="2:2" x14ac:dyDescent="0.2">
      <c r="B3678" s="106"/>
    </row>
    <row r="3679" spans="2:2" x14ac:dyDescent="0.2">
      <c r="B3679" s="106"/>
    </row>
    <row r="3680" spans="2:2" x14ac:dyDescent="0.2">
      <c r="B3680" s="106"/>
    </row>
    <row r="3681" spans="2:2" x14ac:dyDescent="0.2">
      <c r="B3681" s="106"/>
    </row>
    <row r="3682" spans="2:2" x14ac:dyDescent="0.2">
      <c r="B3682" s="106"/>
    </row>
    <row r="3683" spans="2:2" x14ac:dyDescent="0.2">
      <c r="B3683" s="106"/>
    </row>
    <row r="3684" spans="2:2" x14ac:dyDescent="0.2">
      <c r="B3684" s="106"/>
    </row>
    <row r="3685" spans="2:2" x14ac:dyDescent="0.2">
      <c r="B3685" s="106"/>
    </row>
    <row r="3686" spans="2:2" x14ac:dyDescent="0.2">
      <c r="B3686" s="106"/>
    </row>
    <row r="3687" spans="2:2" x14ac:dyDescent="0.2">
      <c r="B3687" s="106"/>
    </row>
    <row r="3688" spans="2:2" x14ac:dyDescent="0.2">
      <c r="B3688" s="106"/>
    </row>
    <row r="3689" spans="2:2" x14ac:dyDescent="0.2">
      <c r="B3689" s="106"/>
    </row>
    <row r="3690" spans="2:2" x14ac:dyDescent="0.2">
      <c r="B3690" s="106"/>
    </row>
    <row r="3691" spans="2:2" x14ac:dyDescent="0.2">
      <c r="B3691" s="106"/>
    </row>
    <row r="3692" spans="2:2" x14ac:dyDescent="0.2">
      <c r="B3692" s="106"/>
    </row>
    <row r="3693" spans="2:2" x14ac:dyDescent="0.2">
      <c r="B3693" s="106"/>
    </row>
    <row r="3694" spans="2:2" x14ac:dyDescent="0.2">
      <c r="B3694" s="106"/>
    </row>
    <row r="3695" spans="2:2" x14ac:dyDescent="0.2">
      <c r="B3695" s="106"/>
    </row>
    <row r="3696" spans="2:2" x14ac:dyDescent="0.2">
      <c r="B3696" s="106"/>
    </row>
    <row r="3697" spans="2:2" x14ac:dyDescent="0.2">
      <c r="B3697" s="106"/>
    </row>
    <row r="3698" spans="2:2" x14ac:dyDescent="0.2">
      <c r="B3698" s="106"/>
    </row>
    <row r="3699" spans="2:2" x14ac:dyDescent="0.2">
      <c r="B3699" s="106"/>
    </row>
    <row r="3700" spans="2:2" x14ac:dyDescent="0.2">
      <c r="B3700" s="106"/>
    </row>
    <row r="3701" spans="2:2" x14ac:dyDescent="0.2">
      <c r="B3701" s="106"/>
    </row>
    <row r="3702" spans="2:2" x14ac:dyDescent="0.2">
      <c r="B3702" s="106"/>
    </row>
    <row r="3703" spans="2:2" x14ac:dyDescent="0.2">
      <c r="B3703" s="106"/>
    </row>
    <row r="3704" spans="2:2" x14ac:dyDescent="0.2">
      <c r="B3704" s="106"/>
    </row>
    <row r="3705" spans="2:2" x14ac:dyDescent="0.2">
      <c r="B3705" s="106"/>
    </row>
    <row r="3706" spans="2:2" x14ac:dyDescent="0.2">
      <c r="B3706" s="106"/>
    </row>
    <row r="3707" spans="2:2" x14ac:dyDescent="0.2">
      <c r="B3707" s="106"/>
    </row>
    <row r="3708" spans="2:2" x14ac:dyDescent="0.2">
      <c r="B3708" s="106"/>
    </row>
    <row r="3709" spans="2:2" x14ac:dyDescent="0.2">
      <c r="B3709" s="106"/>
    </row>
    <row r="3710" spans="2:2" x14ac:dyDescent="0.2">
      <c r="B3710" s="106"/>
    </row>
    <row r="3711" spans="2:2" x14ac:dyDescent="0.2">
      <c r="B3711" s="106"/>
    </row>
    <row r="3712" spans="2:2" x14ac:dyDescent="0.2">
      <c r="B3712" s="106"/>
    </row>
    <row r="3713" spans="2:2" x14ac:dyDescent="0.2">
      <c r="B3713" s="106"/>
    </row>
    <row r="3714" spans="2:2" x14ac:dyDescent="0.2">
      <c r="B3714" s="106"/>
    </row>
    <row r="3715" spans="2:2" x14ac:dyDescent="0.2">
      <c r="B3715" s="106"/>
    </row>
    <row r="3716" spans="2:2" x14ac:dyDescent="0.2">
      <c r="B3716" s="106"/>
    </row>
    <row r="3717" spans="2:2" x14ac:dyDescent="0.2">
      <c r="B3717" s="106"/>
    </row>
    <row r="3718" spans="2:2" x14ac:dyDescent="0.2">
      <c r="B3718" s="106"/>
    </row>
    <row r="3719" spans="2:2" x14ac:dyDescent="0.2">
      <c r="B3719" s="106"/>
    </row>
    <row r="3720" spans="2:2" x14ac:dyDescent="0.2">
      <c r="B3720" s="106"/>
    </row>
    <row r="3721" spans="2:2" x14ac:dyDescent="0.2">
      <c r="B3721" s="106"/>
    </row>
    <row r="3722" spans="2:2" x14ac:dyDescent="0.2">
      <c r="B3722" s="106"/>
    </row>
    <row r="3723" spans="2:2" x14ac:dyDescent="0.2">
      <c r="B3723" s="106"/>
    </row>
    <row r="3724" spans="2:2" x14ac:dyDescent="0.2">
      <c r="B3724" s="106"/>
    </row>
    <row r="3725" spans="2:2" x14ac:dyDescent="0.2">
      <c r="B3725" s="106"/>
    </row>
    <row r="3726" spans="2:2" x14ac:dyDescent="0.2">
      <c r="B3726" s="106"/>
    </row>
    <row r="3727" spans="2:2" x14ac:dyDescent="0.2">
      <c r="B3727" s="106"/>
    </row>
    <row r="3728" spans="2:2" x14ac:dyDescent="0.2">
      <c r="B3728" s="106"/>
    </row>
    <row r="3729" spans="2:2" x14ac:dyDescent="0.2">
      <c r="B3729" s="106"/>
    </row>
    <row r="3730" spans="2:2" x14ac:dyDescent="0.2">
      <c r="B3730" s="106"/>
    </row>
    <row r="3731" spans="2:2" x14ac:dyDescent="0.2">
      <c r="B3731" s="106"/>
    </row>
    <row r="3732" spans="2:2" x14ac:dyDescent="0.2">
      <c r="B3732" s="106"/>
    </row>
    <row r="3733" spans="2:2" x14ac:dyDescent="0.2">
      <c r="B3733" s="106"/>
    </row>
    <row r="3734" spans="2:2" x14ac:dyDescent="0.2">
      <c r="B3734" s="106"/>
    </row>
    <row r="3735" spans="2:2" x14ac:dyDescent="0.2">
      <c r="B3735" s="106"/>
    </row>
    <row r="3736" spans="2:2" x14ac:dyDescent="0.2">
      <c r="B3736" s="106"/>
    </row>
    <row r="3737" spans="2:2" x14ac:dyDescent="0.2">
      <c r="B3737" s="106"/>
    </row>
    <row r="3738" spans="2:2" x14ac:dyDescent="0.2">
      <c r="B3738" s="106"/>
    </row>
    <row r="3739" spans="2:2" x14ac:dyDescent="0.2">
      <c r="B3739" s="106"/>
    </row>
    <row r="3740" spans="2:2" x14ac:dyDescent="0.2">
      <c r="B3740" s="106"/>
    </row>
    <row r="3741" spans="2:2" x14ac:dyDescent="0.2">
      <c r="B3741" s="106"/>
    </row>
    <row r="3742" spans="2:2" x14ac:dyDescent="0.2">
      <c r="B3742" s="106"/>
    </row>
    <row r="3743" spans="2:2" x14ac:dyDescent="0.2">
      <c r="B3743" s="106"/>
    </row>
    <row r="3744" spans="2:2" x14ac:dyDescent="0.2">
      <c r="B3744" s="106"/>
    </row>
    <row r="3745" spans="2:2" x14ac:dyDescent="0.2">
      <c r="B3745" s="106"/>
    </row>
    <row r="3746" spans="2:2" x14ac:dyDescent="0.2">
      <c r="B3746" s="106"/>
    </row>
    <row r="3747" spans="2:2" x14ac:dyDescent="0.2">
      <c r="B3747" s="106"/>
    </row>
    <row r="3748" spans="2:2" x14ac:dyDescent="0.2">
      <c r="B3748" s="106"/>
    </row>
    <row r="3749" spans="2:2" x14ac:dyDescent="0.2">
      <c r="B3749" s="106"/>
    </row>
    <row r="3750" spans="2:2" x14ac:dyDescent="0.2">
      <c r="B3750" s="106"/>
    </row>
    <row r="3751" spans="2:2" x14ac:dyDescent="0.2">
      <c r="B3751" s="106"/>
    </row>
    <row r="3752" spans="2:2" x14ac:dyDescent="0.2">
      <c r="B3752" s="106"/>
    </row>
    <row r="3753" spans="2:2" x14ac:dyDescent="0.2">
      <c r="B3753" s="106"/>
    </row>
    <row r="3754" spans="2:2" x14ac:dyDescent="0.2">
      <c r="B3754" s="106"/>
    </row>
    <row r="3755" spans="2:2" x14ac:dyDescent="0.2">
      <c r="B3755" s="106"/>
    </row>
    <row r="3756" spans="2:2" x14ac:dyDescent="0.2">
      <c r="B3756" s="106"/>
    </row>
    <row r="3757" spans="2:2" x14ac:dyDescent="0.2">
      <c r="B3757" s="106"/>
    </row>
    <row r="3758" spans="2:2" x14ac:dyDescent="0.2">
      <c r="B3758" s="106"/>
    </row>
    <row r="3759" spans="2:2" x14ac:dyDescent="0.2">
      <c r="B3759" s="106"/>
    </row>
    <row r="3760" spans="2:2" x14ac:dyDescent="0.2">
      <c r="B3760" s="106"/>
    </row>
    <row r="3761" spans="2:2" x14ac:dyDescent="0.2">
      <c r="B3761" s="106"/>
    </row>
    <row r="3762" spans="2:2" x14ac:dyDescent="0.2">
      <c r="B3762" s="106"/>
    </row>
    <row r="3763" spans="2:2" x14ac:dyDescent="0.2">
      <c r="B3763" s="106"/>
    </row>
    <row r="3764" spans="2:2" x14ac:dyDescent="0.2">
      <c r="B3764" s="106"/>
    </row>
    <row r="3765" spans="2:2" x14ac:dyDescent="0.2">
      <c r="B3765" s="106"/>
    </row>
    <row r="3766" spans="2:2" x14ac:dyDescent="0.2">
      <c r="B3766" s="106"/>
    </row>
    <row r="3767" spans="2:2" x14ac:dyDescent="0.2">
      <c r="B3767" s="106"/>
    </row>
    <row r="3768" spans="2:2" x14ac:dyDescent="0.2">
      <c r="B3768" s="106"/>
    </row>
    <row r="3769" spans="2:2" x14ac:dyDescent="0.2">
      <c r="B3769" s="106"/>
    </row>
    <row r="3770" spans="2:2" x14ac:dyDescent="0.2">
      <c r="B3770" s="106"/>
    </row>
    <row r="3771" spans="2:2" x14ac:dyDescent="0.2">
      <c r="B3771" s="106"/>
    </row>
    <row r="3772" spans="2:2" x14ac:dyDescent="0.2">
      <c r="B3772" s="106"/>
    </row>
    <row r="3773" spans="2:2" x14ac:dyDescent="0.2">
      <c r="B3773" s="106"/>
    </row>
    <row r="3774" spans="2:2" x14ac:dyDescent="0.2">
      <c r="B3774" s="106"/>
    </row>
    <row r="3775" spans="2:2" x14ac:dyDescent="0.2">
      <c r="B3775" s="106"/>
    </row>
    <row r="3776" spans="2:2" x14ac:dyDescent="0.2">
      <c r="B3776" s="106"/>
    </row>
    <row r="3777" spans="2:2" x14ac:dyDescent="0.2">
      <c r="B3777" s="106"/>
    </row>
    <row r="3778" spans="2:2" x14ac:dyDescent="0.2">
      <c r="B3778" s="106"/>
    </row>
    <row r="3779" spans="2:2" x14ac:dyDescent="0.2">
      <c r="B3779" s="106"/>
    </row>
    <row r="3780" spans="2:2" x14ac:dyDescent="0.2">
      <c r="B3780" s="106"/>
    </row>
    <row r="3781" spans="2:2" x14ac:dyDescent="0.2">
      <c r="B3781" s="106"/>
    </row>
    <row r="3782" spans="2:2" x14ac:dyDescent="0.2">
      <c r="B3782" s="106"/>
    </row>
    <row r="3783" spans="2:2" x14ac:dyDescent="0.2">
      <c r="B3783" s="106"/>
    </row>
    <row r="3784" spans="2:2" x14ac:dyDescent="0.2">
      <c r="B3784" s="106"/>
    </row>
    <row r="3785" spans="2:2" x14ac:dyDescent="0.2">
      <c r="B3785" s="106"/>
    </row>
    <row r="3786" spans="2:2" x14ac:dyDescent="0.2">
      <c r="B3786" s="106"/>
    </row>
    <row r="3787" spans="2:2" x14ac:dyDescent="0.2">
      <c r="B3787" s="106"/>
    </row>
    <row r="3788" spans="2:2" x14ac:dyDescent="0.2">
      <c r="B3788" s="106"/>
    </row>
    <row r="3789" spans="2:2" x14ac:dyDescent="0.2">
      <c r="B3789" s="106"/>
    </row>
    <row r="3790" spans="2:2" x14ac:dyDescent="0.2">
      <c r="B3790" s="106"/>
    </row>
    <row r="3791" spans="2:2" x14ac:dyDescent="0.2">
      <c r="B3791" s="106"/>
    </row>
    <row r="3792" spans="2:2" x14ac:dyDescent="0.2">
      <c r="B3792" s="106"/>
    </row>
    <row r="3793" spans="2:2" x14ac:dyDescent="0.2">
      <c r="B3793" s="106"/>
    </row>
    <row r="3794" spans="2:2" x14ac:dyDescent="0.2">
      <c r="B3794" s="106"/>
    </row>
    <row r="3795" spans="2:2" x14ac:dyDescent="0.2">
      <c r="B3795" s="106"/>
    </row>
    <row r="3796" spans="2:2" x14ac:dyDescent="0.2">
      <c r="B3796" s="106"/>
    </row>
    <row r="3797" spans="2:2" x14ac:dyDescent="0.2">
      <c r="B3797" s="106"/>
    </row>
    <row r="3798" spans="2:2" x14ac:dyDescent="0.2">
      <c r="B3798" s="106"/>
    </row>
    <row r="3799" spans="2:2" x14ac:dyDescent="0.2">
      <c r="B3799" s="106"/>
    </row>
    <row r="3800" spans="2:2" x14ac:dyDescent="0.2">
      <c r="B3800" s="106"/>
    </row>
    <row r="3801" spans="2:2" x14ac:dyDescent="0.2">
      <c r="B3801" s="106"/>
    </row>
    <row r="3802" spans="2:2" x14ac:dyDescent="0.2">
      <c r="B3802" s="106"/>
    </row>
    <row r="3803" spans="2:2" x14ac:dyDescent="0.2">
      <c r="B3803" s="106"/>
    </row>
    <row r="3804" spans="2:2" x14ac:dyDescent="0.2">
      <c r="B3804" s="106"/>
    </row>
    <row r="3805" spans="2:2" x14ac:dyDescent="0.2">
      <c r="B3805" s="106"/>
    </row>
    <row r="3806" spans="2:2" x14ac:dyDescent="0.2">
      <c r="B3806" s="106"/>
    </row>
    <row r="3807" spans="2:2" x14ac:dyDescent="0.2">
      <c r="B3807" s="106"/>
    </row>
    <row r="3808" spans="2:2" x14ac:dyDescent="0.2">
      <c r="B3808" s="106"/>
    </row>
    <row r="3809" spans="2:2" x14ac:dyDescent="0.2">
      <c r="B3809" s="106"/>
    </row>
    <row r="3810" spans="2:2" x14ac:dyDescent="0.2">
      <c r="B3810" s="106"/>
    </row>
    <row r="3811" spans="2:2" x14ac:dyDescent="0.2">
      <c r="B3811" s="106"/>
    </row>
    <row r="3812" spans="2:2" x14ac:dyDescent="0.2">
      <c r="B3812" s="106"/>
    </row>
    <row r="3813" spans="2:2" x14ac:dyDescent="0.2">
      <c r="B3813" s="106"/>
    </row>
    <row r="3814" spans="2:2" x14ac:dyDescent="0.2">
      <c r="B3814" s="106"/>
    </row>
    <row r="3815" spans="2:2" x14ac:dyDescent="0.2">
      <c r="B3815" s="106"/>
    </row>
    <row r="3816" spans="2:2" x14ac:dyDescent="0.2">
      <c r="B3816" s="106"/>
    </row>
    <row r="3817" spans="2:2" x14ac:dyDescent="0.2">
      <c r="B3817" s="106"/>
    </row>
    <row r="3818" spans="2:2" x14ac:dyDescent="0.2">
      <c r="B3818" s="106"/>
    </row>
    <row r="3819" spans="2:2" x14ac:dyDescent="0.2">
      <c r="B3819" s="106"/>
    </row>
    <row r="3820" spans="2:2" x14ac:dyDescent="0.2">
      <c r="B3820" s="106"/>
    </row>
    <row r="3821" spans="2:2" x14ac:dyDescent="0.2">
      <c r="B3821" s="106"/>
    </row>
    <row r="3822" spans="2:2" x14ac:dyDescent="0.2">
      <c r="B3822" s="106"/>
    </row>
    <row r="3823" spans="2:2" x14ac:dyDescent="0.2">
      <c r="B3823" s="106"/>
    </row>
    <row r="3824" spans="2:2" x14ac:dyDescent="0.2">
      <c r="B3824" s="106"/>
    </row>
    <row r="3825" spans="2:2" x14ac:dyDescent="0.2">
      <c r="B3825" s="106"/>
    </row>
    <row r="3826" spans="2:2" x14ac:dyDescent="0.2">
      <c r="B3826" s="106"/>
    </row>
    <row r="3827" spans="2:2" x14ac:dyDescent="0.2">
      <c r="B3827" s="106"/>
    </row>
    <row r="3828" spans="2:2" x14ac:dyDescent="0.2">
      <c r="B3828" s="106"/>
    </row>
    <row r="3829" spans="2:2" x14ac:dyDescent="0.2">
      <c r="B3829" s="106"/>
    </row>
    <row r="3830" spans="2:2" x14ac:dyDescent="0.2">
      <c r="B3830" s="106"/>
    </row>
    <row r="3831" spans="2:2" x14ac:dyDescent="0.2">
      <c r="B3831" s="106"/>
    </row>
    <row r="3832" spans="2:2" x14ac:dyDescent="0.2">
      <c r="B3832" s="106"/>
    </row>
    <row r="3833" spans="2:2" x14ac:dyDescent="0.2">
      <c r="B3833" s="106"/>
    </row>
    <row r="3834" spans="2:2" x14ac:dyDescent="0.2">
      <c r="B3834" s="106"/>
    </row>
    <row r="3835" spans="2:2" x14ac:dyDescent="0.2">
      <c r="B3835" s="106"/>
    </row>
    <row r="3836" spans="2:2" x14ac:dyDescent="0.2">
      <c r="B3836" s="106"/>
    </row>
    <row r="3837" spans="2:2" x14ac:dyDescent="0.2">
      <c r="B3837" s="106"/>
    </row>
    <row r="3838" spans="2:2" x14ac:dyDescent="0.2">
      <c r="B3838" s="106"/>
    </row>
    <row r="3839" spans="2:2" x14ac:dyDescent="0.2">
      <c r="B3839" s="106"/>
    </row>
    <row r="3840" spans="2:2" x14ac:dyDescent="0.2">
      <c r="B3840" s="106"/>
    </row>
    <row r="3841" spans="2:2" x14ac:dyDescent="0.2">
      <c r="B3841" s="106"/>
    </row>
    <row r="3842" spans="2:2" x14ac:dyDescent="0.2">
      <c r="B3842" s="106"/>
    </row>
    <row r="3843" spans="2:2" x14ac:dyDescent="0.2">
      <c r="B3843" s="106"/>
    </row>
    <row r="3844" spans="2:2" x14ac:dyDescent="0.2">
      <c r="B3844" s="106"/>
    </row>
    <row r="3845" spans="2:2" x14ac:dyDescent="0.2">
      <c r="B3845" s="106"/>
    </row>
    <row r="3846" spans="2:2" x14ac:dyDescent="0.2">
      <c r="B3846" s="106"/>
    </row>
    <row r="3847" spans="2:2" x14ac:dyDescent="0.2">
      <c r="B3847" s="106"/>
    </row>
    <row r="3848" spans="2:2" x14ac:dyDescent="0.2">
      <c r="B3848" s="106"/>
    </row>
    <row r="3849" spans="2:2" x14ac:dyDescent="0.2">
      <c r="B3849" s="106"/>
    </row>
    <row r="3850" spans="2:2" x14ac:dyDescent="0.2">
      <c r="B3850" s="106"/>
    </row>
    <row r="3851" spans="2:2" x14ac:dyDescent="0.2">
      <c r="B3851" s="106"/>
    </row>
    <row r="3852" spans="2:2" x14ac:dyDescent="0.2">
      <c r="B3852" s="106"/>
    </row>
    <row r="3853" spans="2:2" x14ac:dyDescent="0.2">
      <c r="B3853" s="106"/>
    </row>
    <row r="3854" spans="2:2" x14ac:dyDescent="0.2">
      <c r="B3854" s="106"/>
    </row>
    <row r="3855" spans="2:2" x14ac:dyDescent="0.2">
      <c r="B3855" s="106"/>
    </row>
    <row r="3856" spans="2:2" x14ac:dyDescent="0.2">
      <c r="B3856" s="106"/>
    </row>
    <row r="3857" spans="2:2" x14ac:dyDescent="0.2">
      <c r="B3857" s="106"/>
    </row>
    <row r="3858" spans="2:2" x14ac:dyDescent="0.2">
      <c r="B3858" s="106"/>
    </row>
    <row r="3859" spans="2:2" x14ac:dyDescent="0.2">
      <c r="B3859" s="106"/>
    </row>
    <row r="3860" spans="2:2" x14ac:dyDescent="0.2">
      <c r="B3860" s="106"/>
    </row>
    <row r="3861" spans="2:2" x14ac:dyDescent="0.2">
      <c r="B3861" s="106"/>
    </row>
    <row r="3862" spans="2:2" x14ac:dyDescent="0.2">
      <c r="B3862" s="106"/>
    </row>
    <row r="3863" spans="2:2" x14ac:dyDescent="0.2">
      <c r="B3863" s="106"/>
    </row>
    <row r="3864" spans="2:2" x14ac:dyDescent="0.2">
      <c r="B3864" s="106"/>
    </row>
    <row r="3865" spans="2:2" x14ac:dyDescent="0.2">
      <c r="B3865" s="106"/>
    </row>
    <row r="3866" spans="2:2" x14ac:dyDescent="0.2">
      <c r="B3866" s="106"/>
    </row>
    <row r="3867" spans="2:2" x14ac:dyDescent="0.2">
      <c r="B3867" s="106"/>
    </row>
    <row r="3868" spans="2:2" x14ac:dyDescent="0.2">
      <c r="B3868" s="106"/>
    </row>
    <row r="3869" spans="2:2" x14ac:dyDescent="0.2">
      <c r="B3869" s="106"/>
    </row>
    <row r="3870" spans="2:2" x14ac:dyDescent="0.2">
      <c r="B3870" s="106"/>
    </row>
    <row r="3871" spans="2:2" x14ac:dyDescent="0.2">
      <c r="B3871" s="106"/>
    </row>
    <row r="3872" spans="2:2" x14ac:dyDescent="0.2">
      <c r="B3872" s="106"/>
    </row>
    <row r="3873" spans="2:2" x14ac:dyDescent="0.2">
      <c r="B3873" s="106"/>
    </row>
    <row r="3874" spans="2:2" x14ac:dyDescent="0.2">
      <c r="B3874" s="106"/>
    </row>
    <row r="3875" spans="2:2" x14ac:dyDescent="0.2">
      <c r="B3875" s="106"/>
    </row>
    <row r="3876" spans="2:2" x14ac:dyDescent="0.2">
      <c r="B3876" s="106"/>
    </row>
    <row r="3877" spans="2:2" x14ac:dyDescent="0.2">
      <c r="B3877" s="106"/>
    </row>
    <row r="3878" spans="2:2" x14ac:dyDescent="0.2">
      <c r="B3878" s="106"/>
    </row>
    <row r="3879" spans="2:2" x14ac:dyDescent="0.2">
      <c r="B3879" s="106"/>
    </row>
    <row r="3880" spans="2:2" x14ac:dyDescent="0.2">
      <c r="B3880" s="106"/>
    </row>
    <row r="3881" spans="2:2" x14ac:dyDescent="0.2">
      <c r="B3881" s="106"/>
    </row>
    <row r="3882" spans="2:2" x14ac:dyDescent="0.2">
      <c r="B3882" s="106"/>
    </row>
    <row r="3883" spans="2:2" x14ac:dyDescent="0.2">
      <c r="B3883" s="106"/>
    </row>
    <row r="3884" spans="2:2" x14ac:dyDescent="0.2">
      <c r="B3884" s="106"/>
    </row>
    <row r="3885" spans="2:2" x14ac:dyDescent="0.2">
      <c r="B3885" s="106"/>
    </row>
    <row r="3886" spans="2:2" x14ac:dyDescent="0.2">
      <c r="B3886" s="106"/>
    </row>
    <row r="3887" spans="2:2" x14ac:dyDescent="0.2">
      <c r="B3887" s="106"/>
    </row>
    <row r="3888" spans="2:2" x14ac:dyDescent="0.2">
      <c r="B3888" s="106"/>
    </row>
    <row r="3889" spans="2:2" x14ac:dyDescent="0.2">
      <c r="B3889" s="106"/>
    </row>
    <row r="3890" spans="2:2" x14ac:dyDescent="0.2">
      <c r="B3890" s="106"/>
    </row>
    <row r="3891" spans="2:2" x14ac:dyDescent="0.2">
      <c r="B3891" s="106"/>
    </row>
    <row r="3892" spans="2:2" x14ac:dyDescent="0.2">
      <c r="B3892" s="106"/>
    </row>
    <row r="3893" spans="2:2" x14ac:dyDescent="0.2">
      <c r="B3893" s="106"/>
    </row>
    <row r="3894" spans="2:2" x14ac:dyDescent="0.2">
      <c r="B3894" s="106"/>
    </row>
    <row r="3895" spans="2:2" x14ac:dyDescent="0.2">
      <c r="B3895" s="106"/>
    </row>
    <row r="3896" spans="2:2" x14ac:dyDescent="0.2">
      <c r="B3896" s="106"/>
    </row>
    <row r="3897" spans="2:2" x14ac:dyDescent="0.2">
      <c r="B3897" s="106"/>
    </row>
    <row r="3898" spans="2:2" x14ac:dyDescent="0.2">
      <c r="B3898" s="106"/>
    </row>
    <row r="3899" spans="2:2" x14ac:dyDescent="0.2">
      <c r="B3899" s="106"/>
    </row>
    <row r="3900" spans="2:2" x14ac:dyDescent="0.2">
      <c r="B3900" s="106"/>
    </row>
    <row r="3901" spans="2:2" x14ac:dyDescent="0.2">
      <c r="B3901" s="106"/>
    </row>
    <row r="3902" spans="2:2" x14ac:dyDescent="0.2">
      <c r="B3902" s="106"/>
    </row>
    <row r="3903" spans="2:2" x14ac:dyDescent="0.2">
      <c r="B3903" s="106"/>
    </row>
    <row r="3904" spans="2:2" x14ac:dyDescent="0.2">
      <c r="B3904" s="106"/>
    </row>
    <row r="3905" spans="2:2" x14ac:dyDescent="0.2">
      <c r="B3905" s="106"/>
    </row>
    <row r="3906" spans="2:2" x14ac:dyDescent="0.2">
      <c r="B3906" s="106"/>
    </row>
    <row r="3907" spans="2:2" x14ac:dyDescent="0.2">
      <c r="B3907" s="106"/>
    </row>
    <row r="3908" spans="2:2" x14ac:dyDescent="0.2">
      <c r="B3908" s="106"/>
    </row>
    <row r="3909" spans="2:2" x14ac:dyDescent="0.2">
      <c r="B3909" s="106"/>
    </row>
    <row r="3910" spans="2:2" x14ac:dyDescent="0.2">
      <c r="B3910" s="106"/>
    </row>
    <row r="3911" spans="2:2" x14ac:dyDescent="0.2">
      <c r="B3911" s="106"/>
    </row>
    <row r="3912" spans="2:2" x14ac:dyDescent="0.2">
      <c r="B3912" s="106"/>
    </row>
    <row r="3913" spans="2:2" x14ac:dyDescent="0.2">
      <c r="B3913" s="106"/>
    </row>
    <row r="3914" spans="2:2" x14ac:dyDescent="0.2">
      <c r="B3914" s="106"/>
    </row>
    <row r="3915" spans="2:2" x14ac:dyDescent="0.2">
      <c r="B3915" s="106"/>
    </row>
    <row r="3916" spans="2:2" x14ac:dyDescent="0.2">
      <c r="B3916" s="106"/>
    </row>
    <row r="3917" spans="2:2" x14ac:dyDescent="0.2">
      <c r="B3917" s="106"/>
    </row>
    <row r="3918" spans="2:2" x14ac:dyDescent="0.2">
      <c r="B3918" s="106"/>
    </row>
    <row r="3919" spans="2:2" x14ac:dyDescent="0.2">
      <c r="B3919" s="106"/>
    </row>
    <row r="3920" spans="2:2" x14ac:dyDescent="0.2">
      <c r="B3920" s="106"/>
    </row>
    <row r="3921" spans="2:2" x14ac:dyDescent="0.2">
      <c r="B3921" s="106"/>
    </row>
    <row r="3922" spans="2:2" x14ac:dyDescent="0.2">
      <c r="B3922" s="106"/>
    </row>
    <row r="3923" spans="2:2" x14ac:dyDescent="0.2">
      <c r="B3923" s="106"/>
    </row>
    <row r="3924" spans="2:2" x14ac:dyDescent="0.2">
      <c r="B3924" s="106"/>
    </row>
    <row r="3925" spans="2:2" x14ac:dyDescent="0.2">
      <c r="B3925" s="106"/>
    </row>
    <row r="3926" spans="2:2" x14ac:dyDescent="0.2">
      <c r="B3926" s="106"/>
    </row>
    <row r="3927" spans="2:2" x14ac:dyDescent="0.2">
      <c r="B3927" s="106"/>
    </row>
    <row r="3928" spans="2:2" x14ac:dyDescent="0.2">
      <c r="B3928" s="106"/>
    </row>
    <row r="3929" spans="2:2" x14ac:dyDescent="0.2">
      <c r="B3929" s="106"/>
    </row>
    <row r="3930" spans="2:2" x14ac:dyDescent="0.2">
      <c r="B3930" s="106"/>
    </row>
    <row r="3931" spans="2:2" x14ac:dyDescent="0.2">
      <c r="B3931" s="106"/>
    </row>
    <row r="3932" spans="2:2" x14ac:dyDescent="0.2">
      <c r="B3932" s="106"/>
    </row>
    <row r="3933" spans="2:2" x14ac:dyDescent="0.2">
      <c r="B3933" s="106"/>
    </row>
    <row r="3934" spans="2:2" x14ac:dyDescent="0.2">
      <c r="B3934" s="106"/>
    </row>
    <row r="3935" spans="2:2" x14ac:dyDescent="0.2">
      <c r="B3935" s="106"/>
    </row>
    <row r="3936" spans="2:2" x14ac:dyDescent="0.2">
      <c r="B3936" s="106"/>
    </row>
    <row r="3937" spans="2:2" x14ac:dyDescent="0.2">
      <c r="B3937" s="106"/>
    </row>
    <row r="3938" spans="2:2" x14ac:dyDescent="0.2">
      <c r="B3938" s="106"/>
    </row>
    <row r="3939" spans="2:2" x14ac:dyDescent="0.2">
      <c r="B3939" s="106"/>
    </row>
    <row r="3940" spans="2:2" x14ac:dyDescent="0.2">
      <c r="B3940" s="106"/>
    </row>
    <row r="3941" spans="2:2" x14ac:dyDescent="0.2">
      <c r="B3941" s="106"/>
    </row>
    <row r="3942" spans="2:2" x14ac:dyDescent="0.2">
      <c r="B3942" s="106"/>
    </row>
    <row r="3943" spans="2:2" x14ac:dyDescent="0.2">
      <c r="B3943" s="106"/>
    </row>
    <row r="3944" spans="2:2" x14ac:dyDescent="0.2">
      <c r="B3944" s="106"/>
    </row>
    <row r="3945" spans="2:2" x14ac:dyDescent="0.2">
      <c r="B3945" s="106"/>
    </row>
    <row r="3946" spans="2:2" x14ac:dyDescent="0.2">
      <c r="B3946" s="106"/>
    </row>
    <row r="3947" spans="2:2" x14ac:dyDescent="0.2">
      <c r="B3947" s="106"/>
    </row>
    <row r="3948" spans="2:2" x14ac:dyDescent="0.2">
      <c r="B3948" s="106"/>
    </row>
    <row r="3949" spans="2:2" x14ac:dyDescent="0.2">
      <c r="B3949" s="106"/>
    </row>
    <row r="3950" spans="2:2" x14ac:dyDescent="0.2">
      <c r="B3950" s="106"/>
    </row>
    <row r="3951" spans="2:2" x14ac:dyDescent="0.2">
      <c r="B3951" s="106"/>
    </row>
    <row r="3952" spans="2:2" x14ac:dyDescent="0.2">
      <c r="B3952" s="106"/>
    </row>
    <row r="3953" spans="2:2" x14ac:dyDescent="0.2">
      <c r="B3953" s="106"/>
    </row>
    <row r="3954" spans="2:2" x14ac:dyDescent="0.2">
      <c r="B3954" s="106"/>
    </row>
    <row r="3955" spans="2:2" x14ac:dyDescent="0.2">
      <c r="B3955" s="106"/>
    </row>
    <row r="3956" spans="2:2" x14ac:dyDescent="0.2">
      <c r="B3956" s="106"/>
    </row>
    <row r="3957" spans="2:2" x14ac:dyDescent="0.2">
      <c r="B3957" s="106"/>
    </row>
    <row r="3958" spans="2:2" x14ac:dyDescent="0.2">
      <c r="B3958" s="106"/>
    </row>
    <row r="3959" spans="2:2" x14ac:dyDescent="0.2">
      <c r="B3959" s="106"/>
    </row>
    <row r="3960" spans="2:2" x14ac:dyDescent="0.2">
      <c r="B3960" s="106"/>
    </row>
    <row r="3961" spans="2:2" x14ac:dyDescent="0.2">
      <c r="B3961" s="106"/>
    </row>
    <row r="3962" spans="2:2" x14ac:dyDescent="0.2">
      <c r="B3962" s="106"/>
    </row>
    <row r="3963" spans="2:2" x14ac:dyDescent="0.2">
      <c r="B3963" s="106"/>
    </row>
    <row r="3964" spans="2:2" x14ac:dyDescent="0.2">
      <c r="B3964" s="106"/>
    </row>
    <row r="3965" spans="2:2" x14ac:dyDescent="0.2">
      <c r="B3965" s="106"/>
    </row>
    <row r="3966" spans="2:2" x14ac:dyDescent="0.2">
      <c r="B3966" s="106"/>
    </row>
    <row r="3967" spans="2:2" x14ac:dyDescent="0.2">
      <c r="B3967" s="106"/>
    </row>
    <row r="3968" spans="2:2" x14ac:dyDescent="0.2">
      <c r="B3968" s="106"/>
    </row>
    <row r="3969" spans="2:2" x14ac:dyDescent="0.2">
      <c r="B3969" s="106"/>
    </row>
    <row r="3970" spans="2:2" x14ac:dyDescent="0.2">
      <c r="B3970" s="106"/>
    </row>
    <row r="3971" spans="2:2" x14ac:dyDescent="0.2">
      <c r="B3971" s="106"/>
    </row>
    <row r="3972" spans="2:2" x14ac:dyDescent="0.2">
      <c r="B3972" s="106"/>
    </row>
    <row r="3973" spans="2:2" x14ac:dyDescent="0.2">
      <c r="B3973" s="106"/>
    </row>
    <row r="3974" spans="2:2" x14ac:dyDescent="0.2">
      <c r="B3974" s="106"/>
    </row>
    <row r="3975" spans="2:2" x14ac:dyDescent="0.2">
      <c r="B3975" s="106"/>
    </row>
    <row r="3976" spans="2:2" x14ac:dyDescent="0.2">
      <c r="B3976" s="106"/>
    </row>
    <row r="3977" spans="2:2" x14ac:dyDescent="0.2">
      <c r="B3977" s="106"/>
    </row>
    <row r="3978" spans="2:2" x14ac:dyDescent="0.2">
      <c r="B3978" s="106"/>
    </row>
    <row r="3979" spans="2:2" x14ac:dyDescent="0.2">
      <c r="B3979" s="106"/>
    </row>
    <row r="3980" spans="2:2" x14ac:dyDescent="0.2">
      <c r="B3980" s="106"/>
    </row>
    <row r="3981" spans="2:2" x14ac:dyDescent="0.2">
      <c r="B3981" s="106"/>
    </row>
    <row r="3982" spans="2:2" x14ac:dyDescent="0.2">
      <c r="B3982" s="106"/>
    </row>
    <row r="3983" spans="2:2" x14ac:dyDescent="0.2">
      <c r="B3983" s="106"/>
    </row>
    <row r="3984" spans="2:2" x14ac:dyDescent="0.2">
      <c r="B3984" s="106"/>
    </row>
    <row r="3985" spans="2:2" x14ac:dyDescent="0.2">
      <c r="B3985" s="106"/>
    </row>
    <row r="3986" spans="2:2" x14ac:dyDescent="0.2">
      <c r="B3986" s="106"/>
    </row>
    <row r="3987" spans="2:2" x14ac:dyDescent="0.2">
      <c r="B3987" s="106"/>
    </row>
    <row r="3988" spans="2:2" x14ac:dyDescent="0.2">
      <c r="B3988" s="106"/>
    </row>
    <row r="3989" spans="2:2" x14ac:dyDescent="0.2">
      <c r="B3989" s="106"/>
    </row>
    <row r="3990" spans="2:2" x14ac:dyDescent="0.2">
      <c r="B3990" s="106"/>
    </row>
    <row r="3991" spans="2:2" x14ac:dyDescent="0.2">
      <c r="B3991" s="106"/>
    </row>
    <row r="3992" spans="2:2" x14ac:dyDescent="0.2">
      <c r="B3992" s="106"/>
    </row>
    <row r="3993" spans="2:2" x14ac:dyDescent="0.2">
      <c r="B3993" s="106"/>
    </row>
    <row r="3994" spans="2:2" x14ac:dyDescent="0.2">
      <c r="B3994" s="106"/>
    </row>
    <row r="3995" spans="2:2" x14ac:dyDescent="0.2">
      <c r="B3995" s="106"/>
    </row>
    <row r="3996" spans="2:2" x14ac:dyDescent="0.2">
      <c r="B3996" s="106"/>
    </row>
    <row r="3997" spans="2:2" x14ac:dyDescent="0.2">
      <c r="B3997" s="106"/>
    </row>
    <row r="3998" spans="2:2" x14ac:dyDescent="0.2">
      <c r="B3998" s="106"/>
    </row>
    <row r="3999" spans="2:2" x14ac:dyDescent="0.2">
      <c r="B3999" s="106"/>
    </row>
    <row r="4000" spans="2:2" x14ac:dyDescent="0.2">
      <c r="B4000" s="106"/>
    </row>
    <row r="4001" spans="2:2" x14ac:dyDescent="0.2">
      <c r="B4001" s="106"/>
    </row>
    <row r="4002" spans="2:2" x14ac:dyDescent="0.2">
      <c r="B4002" s="106"/>
    </row>
    <row r="4003" spans="2:2" x14ac:dyDescent="0.2">
      <c r="B4003" s="106"/>
    </row>
    <row r="4004" spans="2:2" x14ac:dyDescent="0.2">
      <c r="B4004" s="106"/>
    </row>
    <row r="4005" spans="2:2" x14ac:dyDescent="0.2">
      <c r="B4005" s="106"/>
    </row>
    <row r="4006" spans="2:2" x14ac:dyDescent="0.2">
      <c r="B4006" s="106"/>
    </row>
    <row r="4007" spans="2:2" x14ac:dyDescent="0.2">
      <c r="B4007" s="106"/>
    </row>
    <row r="4008" spans="2:2" x14ac:dyDescent="0.2">
      <c r="B4008" s="106"/>
    </row>
    <row r="4009" spans="2:2" x14ac:dyDescent="0.2">
      <c r="B4009" s="106"/>
    </row>
    <row r="4010" spans="2:2" x14ac:dyDescent="0.2">
      <c r="B4010" s="106"/>
    </row>
    <row r="4011" spans="2:2" x14ac:dyDescent="0.2">
      <c r="B4011" s="106"/>
    </row>
    <row r="4012" spans="2:2" x14ac:dyDescent="0.2">
      <c r="B4012" s="106"/>
    </row>
    <row r="4013" spans="2:2" x14ac:dyDescent="0.2">
      <c r="B4013" s="106"/>
    </row>
    <row r="4014" spans="2:2" x14ac:dyDescent="0.2">
      <c r="B4014" s="106"/>
    </row>
    <row r="4015" spans="2:2" x14ac:dyDescent="0.2">
      <c r="B4015" s="106"/>
    </row>
    <row r="4016" spans="2:2" x14ac:dyDescent="0.2">
      <c r="B4016" s="106"/>
    </row>
    <row r="4017" spans="2:2" x14ac:dyDescent="0.2">
      <c r="B4017" s="106"/>
    </row>
    <row r="4018" spans="2:2" x14ac:dyDescent="0.2">
      <c r="B4018" s="106"/>
    </row>
    <row r="4019" spans="2:2" x14ac:dyDescent="0.2">
      <c r="B4019" s="106"/>
    </row>
    <row r="4020" spans="2:2" x14ac:dyDescent="0.2">
      <c r="B4020" s="106"/>
    </row>
    <row r="4021" spans="2:2" x14ac:dyDescent="0.2">
      <c r="B4021" s="106"/>
    </row>
    <row r="4022" spans="2:2" x14ac:dyDescent="0.2">
      <c r="B4022" s="106"/>
    </row>
    <row r="4023" spans="2:2" x14ac:dyDescent="0.2">
      <c r="B4023" s="106"/>
    </row>
    <row r="4024" spans="2:2" x14ac:dyDescent="0.2">
      <c r="B4024" s="106"/>
    </row>
    <row r="4025" spans="2:2" x14ac:dyDescent="0.2">
      <c r="B4025" s="106"/>
    </row>
    <row r="4026" spans="2:2" x14ac:dyDescent="0.2">
      <c r="B4026" s="106"/>
    </row>
    <row r="4027" spans="2:2" x14ac:dyDescent="0.2">
      <c r="B4027" s="106"/>
    </row>
    <row r="4028" spans="2:2" x14ac:dyDescent="0.2">
      <c r="B4028" s="106"/>
    </row>
    <row r="4029" spans="2:2" x14ac:dyDescent="0.2">
      <c r="B4029" s="106"/>
    </row>
    <row r="4030" spans="2:2" x14ac:dyDescent="0.2">
      <c r="B4030" s="106"/>
    </row>
    <row r="4031" spans="2:2" x14ac:dyDescent="0.2">
      <c r="B4031" s="106"/>
    </row>
    <row r="4032" spans="2:2" x14ac:dyDescent="0.2">
      <c r="B4032" s="106"/>
    </row>
    <row r="4033" spans="2:2" x14ac:dyDescent="0.2">
      <c r="B4033" s="106"/>
    </row>
    <row r="4034" spans="2:2" x14ac:dyDescent="0.2">
      <c r="B4034" s="106"/>
    </row>
    <row r="4035" spans="2:2" x14ac:dyDescent="0.2">
      <c r="B4035" s="106"/>
    </row>
    <row r="4036" spans="2:2" x14ac:dyDescent="0.2">
      <c r="B4036" s="106"/>
    </row>
    <row r="4037" spans="2:2" x14ac:dyDescent="0.2">
      <c r="B4037" s="106"/>
    </row>
    <row r="4038" spans="2:2" x14ac:dyDescent="0.2">
      <c r="B4038" s="106"/>
    </row>
    <row r="4039" spans="2:2" x14ac:dyDescent="0.2">
      <c r="B4039" s="106"/>
    </row>
    <row r="4040" spans="2:2" x14ac:dyDescent="0.2">
      <c r="B4040" s="106"/>
    </row>
    <row r="4041" spans="2:2" x14ac:dyDescent="0.2">
      <c r="B4041" s="106"/>
    </row>
    <row r="4042" spans="2:2" x14ac:dyDescent="0.2">
      <c r="B4042" s="106"/>
    </row>
    <row r="4043" spans="2:2" x14ac:dyDescent="0.2">
      <c r="B4043" s="106"/>
    </row>
    <row r="4044" spans="2:2" x14ac:dyDescent="0.2">
      <c r="B4044" s="106"/>
    </row>
    <row r="4045" spans="2:2" x14ac:dyDescent="0.2">
      <c r="B4045" s="106"/>
    </row>
    <row r="4046" spans="2:2" x14ac:dyDescent="0.2">
      <c r="B4046" s="106"/>
    </row>
    <row r="4047" spans="2:2" x14ac:dyDescent="0.2">
      <c r="B4047" s="106"/>
    </row>
    <row r="4048" spans="2:2" x14ac:dyDescent="0.2">
      <c r="B4048" s="106"/>
    </row>
    <row r="4049" spans="2:2" x14ac:dyDescent="0.2">
      <c r="B4049" s="106"/>
    </row>
    <row r="4050" spans="2:2" x14ac:dyDescent="0.2">
      <c r="B4050" s="106"/>
    </row>
    <row r="4051" spans="2:2" x14ac:dyDescent="0.2">
      <c r="B4051" s="106"/>
    </row>
    <row r="4052" spans="2:2" x14ac:dyDescent="0.2">
      <c r="B4052" s="106"/>
    </row>
    <row r="4053" spans="2:2" x14ac:dyDescent="0.2">
      <c r="B4053" s="106"/>
    </row>
    <row r="4054" spans="2:2" x14ac:dyDescent="0.2">
      <c r="B4054" s="106"/>
    </row>
    <row r="4055" spans="2:2" x14ac:dyDescent="0.2">
      <c r="B4055" s="106"/>
    </row>
    <row r="4056" spans="2:2" x14ac:dyDescent="0.2">
      <c r="B4056" s="106"/>
    </row>
    <row r="4057" spans="2:2" x14ac:dyDescent="0.2">
      <c r="B4057" s="106"/>
    </row>
    <row r="4058" spans="2:2" x14ac:dyDescent="0.2">
      <c r="B4058" s="106"/>
    </row>
    <row r="4059" spans="2:2" x14ac:dyDescent="0.2">
      <c r="B4059" s="106"/>
    </row>
    <row r="4060" spans="2:2" x14ac:dyDescent="0.2">
      <c r="B4060" s="106"/>
    </row>
    <row r="4061" spans="2:2" x14ac:dyDescent="0.2">
      <c r="B4061" s="106"/>
    </row>
    <row r="4062" spans="2:2" x14ac:dyDescent="0.2">
      <c r="B4062" s="106"/>
    </row>
    <row r="4063" spans="2:2" x14ac:dyDescent="0.2">
      <c r="B4063" s="106"/>
    </row>
    <row r="4064" spans="2:2" x14ac:dyDescent="0.2">
      <c r="B4064" s="106"/>
    </row>
    <row r="4065" spans="2:2" x14ac:dyDescent="0.2">
      <c r="B4065" s="106"/>
    </row>
    <row r="4066" spans="2:2" x14ac:dyDescent="0.2">
      <c r="B4066" s="106"/>
    </row>
    <row r="4067" spans="2:2" x14ac:dyDescent="0.2">
      <c r="B4067" s="106"/>
    </row>
    <row r="4068" spans="2:2" x14ac:dyDescent="0.2">
      <c r="B4068" s="106"/>
    </row>
    <row r="4069" spans="2:2" x14ac:dyDescent="0.2">
      <c r="B4069" s="106"/>
    </row>
    <row r="4070" spans="2:2" x14ac:dyDescent="0.2">
      <c r="B4070" s="106"/>
    </row>
    <row r="4071" spans="2:2" x14ac:dyDescent="0.2">
      <c r="B4071" s="106"/>
    </row>
    <row r="4072" spans="2:2" x14ac:dyDescent="0.2">
      <c r="B4072" s="106"/>
    </row>
    <row r="4073" spans="2:2" x14ac:dyDescent="0.2">
      <c r="B4073" s="106"/>
    </row>
    <row r="4074" spans="2:2" x14ac:dyDescent="0.2">
      <c r="B4074" s="106"/>
    </row>
    <row r="4075" spans="2:2" x14ac:dyDescent="0.2">
      <c r="B4075" s="106"/>
    </row>
    <row r="4076" spans="2:2" x14ac:dyDescent="0.2">
      <c r="B4076" s="106"/>
    </row>
    <row r="4077" spans="2:2" x14ac:dyDescent="0.2">
      <c r="B4077" s="106"/>
    </row>
    <row r="4078" spans="2:2" x14ac:dyDescent="0.2">
      <c r="B4078" s="106"/>
    </row>
    <row r="4079" spans="2:2" x14ac:dyDescent="0.2">
      <c r="B4079" s="106"/>
    </row>
    <row r="4080" spans="2:2" x14ac:dyDescent="0.2">
      <c r="B4080" s="106"/>
    </row>
    <row r="4081" spans="2:2" x14ac:dyDescent="0.2">
      <c r="B4081" s="106"/>
    </row>
    <row r="4082" spans="2:2" x14ac:dyDescent="0.2">
      <c r="B4082" s="106"/>
    </row>
    <row r="4083" spans="2:2" x14ac:dyDescent="0.2">
      <c r="B4083" s="106"/>
    </row>
    <row r="4084" spans="2:2" x14ac:dyDescent="0.2">
      <c r="B4084" s="106"/>
    </row>
    <row r="4085" spans="2:2" x14ac:dyDescent="0.2">
      <c r="B4085" s="106"/>
    </row>
    <row r="4086" spans="2:2" x14ac:dyDescent="0.2">
      <c r="B4086" s="106"/>
    </row>
    <row r="4087" spans="2:2" x14ac:dyDescent="0.2">
      <c r="B4087" s="106"/>
    </row>
    <row r="4088" spans="2:2" x14ac:dyDescent="0.2">
      <c r="B4088" s="106"/>
    </row>
    <row r="4089" spans="2:2" x14ac:dyDescent="0.2">
      <c r="B4089" s="106"/>
    </row>
    <row r="4090" spans="2:2" x14ac:dyDescent="0.2">
      <c r="B4090" s="106"/>
    </row>
    <row r="4091" spans="2:2" x14ac:dyDescent="0.2">
      <c r="B4091" s="106"/>
    </row>
    <row r="4092" spans="2:2" x14ac:dyDescent="0.2">
      <c r="B4092" s="106"/>
    </row>
    <row r="4093" spans="2:2" x14ac:dyDescent="0.2">
      <c r="B4093" s="106"/>
    </row>
    <row r="4094" spans="2:2" x14ac:dyDescent="0.2">
      <c r="B4094" s="106"/>
    </row>
    <row r="4095" spans="2:2" x14ac:dyDescent="0.2">
      <c r="B4095" s="106"/>
    </row>
    <row r="4096" spans="2:2" x14ac:dyDescent="0.2">
      <c r="B4096" s="106"/>
    </row>
    <row r="4097" spans="2:2" x14ac:dyDescent="0.2">
      <c r="B4097" s="106"/>
    </row>
    <row r="4098" spans="2:2" x14ac:dyDescent="0.2">
      <c r="B4098" s="106"/>
    </row>
    <row r="4099" spans="2:2" x14ac:dyDescent="0.2">
      <c r="B4099" s="106"/>
    </row>
    <row r="4100" spans="2:2" x14ac:dyDescent="0.2">
      <c r="B4100" s="106"/>
    </row>
    <row r="4101" spans="2:2" x14ac:dyDescent="0.2">
      <c r="B4101" s="106"/>
    </row>
    <row r="4102" spans="2:2" x14ac:dyDescent="0.2">
      <c r="B4102" s="106"/>
    </row>
    <row r="4103" spans="2:2" x14ac:dyDescent="0.2">
      <c r="B4103" s="106"/>
    </row>
    <row r="4104" spans="2:2" x14ac:dyDescent="0.2">
      <c r="B4104" s="106"/>
    </row>
    <row r="4105" spans="2:2" x14ac:dyDescent="0.2">
      <c r="B4105" s="106"/>
    </row>
    <row r="4106" spans="2:2" x14ac:dyDescent="0.2">
      <c r="B4106" s="106"/>
    </row>
    <row r="4107" spans="2:2" x14ac:dyDescent="0.2">
      <c r="B4107" s="106"/>
    </row>
    <row r="4108" spans="2:2" x14ac:dyDescent="0.2">
      <c r="B4108" s="106"/>
    </row>
    <row r="4109" spans="2:2" x14ac:dyDescent="0.2">
      <c r="B4109" s="106"/>
    </row>
    <row r="4110" spans="2:2" x14ac:dyDescent="0.2">
      <c r="B4110" s="106"/>
    </row>
    <row r="4111" spans="2:2" x14ac:dyDescent="0.2">
      <c r="B4111" s="106"/>
    </row>
    <row r="4112" spans="2:2" x14ac:dyDescent="0.2">
      <c r="B4112" s="106"/>
    </row>
    <row r="4113" spans="2:2" x14ac:dyDescent="0.2">
      <c r="B4113" s="106"/>
    </row>
    <row r="4114" spans="2:2" x14ac:dyDescent="0.2">
      <c r="B4114" s="106"/>
    </row>
    <row r="4115" spans="2:2" x14ac:dyDescent="0.2">
      <c r="B4115" s="106"/>
    </row>
    <row r="4116" spans="2:2" x14ac:dyDescent="0.2">
      <c r="B4116" s="106"/>
    </row>
    <row r="4117" spans="2:2" x14ac:dyDescent="0.2">
      <c r="B4117" s="106"/>
    </row>
    <row r="4118" spans="2:2" x14ac:dyDescent="0.2">
      <c r="B4118" s="106"/>
    </row>
    <row r="4119" spans="2:2" x14ac:dyDescent="0.2">
      <c r="B4119" s="106"/>
    </row>
    <row r="4120" spans="2:2" x14ac:dyDescent="0.2">
      <c r="B4120" s="106"/>
    </row>
    <row r="4121" spans="2:2" x14ac:dyDescent="0.2">
      <c r="B4121" s="106"/>
    </row>
    <row r="4122" spans="2:2" x14ac:dyDescent="0.2">
      <c r="B4122" s="106"/>
    </row>
    <row r="4123" spans="2:2" x14ac:dyDescent="0.2">
      <c r="B4123" s="106"/>
    </row>
    <row r="4124" spans="2:2" x14ac:dyDescent="0.2">
      <c r="B4124" s="106"/>
    </row>
    <row r="4125" spans="2:2" x14ac:dyDescent="0.2">
      <c r="B4125" s="106"/>
    </row>
    <row r="4126" spans="2:2" x14ac:dyDescent="0.2">
      <c r="B4126" s="106"/>
    </row>
    <row r="4127" spans="2:2" x14ac:dyDescent="0.2">
      <c r="B4127" s="106"/>
    </row>
    <row r="4128" spans="2:2" x14ac:dyDescent="0.2">
      <c r="B4128" s="106"/>
    </row>
    <row r="4129" spans="2:2" x14ac:dyDescent="0.2">
      <c r="B4129" s="106"/>
    </row>
    <row r="4130" spans="2:2" x14ac:dyDescent="0.2">
      <c r="B4130" s="106"/>
    </row>
    <row r="4131" spans="2:2" x14ac:dyDescent="0.2">
      <c r="B4131" s="106"/>
    </row>
    <row r="4132" spans="2:2" x14ac:dyDescent="0.2">
      <c r="B4132" s="106"/>
    </row>
    <row r="4133" spans="2:2" x14ac:dyDescent="0.2">
      <c r="B4133" s="106"/>
    </row>
    <row r="4134" spans="2:2" x14ac:dyDescent="0.2">
      <c r="B4134" s="106"/>
    </row>
    <row r="4135" spans="2:2" x14ac:dyDescent="0.2">
      <c r="B4135" s="106"/>
    </row>
    <row r="4136" spans="2:2" x14ac:dyDescent="0.2">
      <c r="B4136" s="106"/>
    </row>
    <row r="4137" spans="2:2" x14ac:dyDescent="0.2">
      <c r="B4137" s="106"/>
    </row>
    <row r="4138" spans="2:2" x14ac:dyDescent="0.2">
      <c r="B4138" s="106"/>
    </row>
    <row r="4139" spans="2:2" x14ac:dyDescent="0.2">
      <c r="B4139" s="106"/>
    </row>
    <row r="4140" spans="2:2" x14ac:dyDescent="0.2">
      <c r="B4140" s="106"/>
    </row>
    <row r="4141" spans="2:2" x14ac:dyDescent="0.2">
      <c r="B4141" s="106"/>
    </row>
    <row r="4142" spans="2:2" x14ac:dyDescent="0.2">
      <c r="B4142" s="106"/>
    </row>
    <row r="4143" spans="2:2" x14ac:dyDescent="0.2">
      <c r="B4143" s="106"/>
    </row>
    <row r="4144" spans="2:2" x14ac:dyDescent="0.2">
      <c r="B4144" s="106"/>
    </row>
    <row r="4145" spans="2:2" x14ac:dyDescent="0.2">
      <c r="B4145" s="106"/>
    </row>
    <row r="4146" spans="2:2" x14ac:dyDescent="0.2">
      <c r="B4146" s="106"/>
    </row>
    <row r="4147" spans="2:2" x14ac:dyDescent="0.2">
      <c r="B4147" s="106"/>
    </row>
    <row r="4148" spans="2:2" x14ac:dyDescent="0.2">
      <c r="B4148" s="106"/>
    </row>
    <row r="4149" spans="2:2" x14ac:dyDescent="0.2">
      <c r="B4149" s="106"/>
    </row>
    <row r="4150" spans="2:2" x14ac:dyDescent="0.2">
      <c r="B4150" s="106"/>
    </row>
    <row r="4151" spans="2:2" x14ac:dyDescent="0.2">
      <c r="B4151" s="106"/>
    </row>
    <row r="4152" spans="2:2" x14ac:dyDescent="0.2">
      <c r="B4152" s="106"/>
    </row>
    <row r="4153" spans="2:2" x14ac:dyDescent="0.2">
      <c r="B4153" s="106"/>
    </row>
    <row r="4154" spans="2:2" x14ac:dyDescent="0.2">
      <c r="B4154" s="106"/>
    </row>
    <row r="4155" spans="2:2" x14ac:dyDescent="0.2">
      <c r="B4155" s="106"/>
    </row>
    <row r="4156" spans="2:2" x14ac:dyDescent="0.2">
      <c r="B4156" s="106"/>
    </row>
    <row r="4157" spans="2:2" x14ac:dyDescent="0.2">
      <c r="B4157" s="106"/>
    </row>
    <row r="4158" spans="2:2" x14ac:dyDescent="0.2">
      <c r="B4158" s="106"/>
    </row>
    <row r="4159" spans="2:2" x14ac:dyDescent="0.2">
      <c r="B4159" s="106"/>
    </row>
    <row r="4160" spans="2:2" x14ac:dyDescent="0.2">
      <c r="B4160" s="106"/>
    </row>
    <row r="4161" spans="2:2" x14ac:dyDescent="0.2">
      <c r="B4161" s="106"/>
    </row>
    <row r="4162" spans="2:2" x14ac:dyDescent="0.2">
      <c r="B4162" s="106"/>
    </row>
    <row r="4163" spans="2:2" x14ac:dyDescent="0.2">
      <c r="B4163" s="106"/>
    </row>
    <row r="4164" spans="2:2" x14ac:dyDescent="0.2">
      <c r="B4164" s="106"/>
    </row>
    <row r="4165" spans="2:2" x14ac:dyDescent="0.2">
      <c r="B4165" s="106"/>
    </row>
    <row r="4166" spans="2:2" x14ac:dyDescent="0.2">
      <c r="B4166" s="106"/>
    </row>
    <row r="4167" spans="2:2" x14ac:dyDescent="0.2">
      <c r="B4167" s="106"/>
    </row>
    <row r="4168" spans="2:2" x14ac:dyDescent="0.2">
      <c r="B4168" s="106"/>
    </row>
    <row r="4169" spans="2:2" x14ac:dyDescent="0.2">
      <c r="B4169" s="106"/>
    </row>
    <row r="4170" spans="2:2" x14ac:dyDescent="0.2">
      <c r="B4170" s="106"/>
    </row>
    <row r="4171" spans="2:2" x14ac:dyDescent="0.2">
      <c r="B4171" s="106"/>
    </row>
    <row r="4172" spans="2:2" x14ac:dyDescent="0.2">
      <c r="B4172" s="106"/>
    </row>
    <row r="4173" spans="2:2" x14ac:dyDescent="0.2">
      <c r="B4173" s="106"/>
    </row>
    <row r="4174" spans="2:2" x14ac:dyDescent="0.2">
      <c r="B4174" s="106"/>
    </row>
    <row r="4175" spans="2:2" x14ac:dyDescent="0.2">
      <c r="B4175" s="106"/>
    </row>
    <row r="4176" spans="2:2" x14ac:dyDescent="0.2">
      <c r="B4176" s="106"/>
    </row>
    <row r="4177" spans="2:2" x14ac:dyDescent="0.2">
      <c r="B4177" s="106"/>
    </row>
    <row r="4178" spans="2:2" x14ac:dyDescent="0.2">
      <c r="B4178" s="106"/>
    </row>
    <row r="4179" spans="2:2" x14ac:dyDescent="0.2">
      <c r="B4179" s="106"/>
    </row>
    <row r="4180" spans="2:2" x14ac:dyDescent="0.2">
      <c r="B4180" s="106"/>
    </row>
    <row r="4181" spans="2:2" x14ac:dyDescent="0.2">
      <c r="B4181" s="106"/>
    </row>
    <row r="4182" spans="2:2" x14ac:dyDescent="0.2">
      <c r="B4182" s="106"/>
    </row>
    <row r="4183" spans="2:2" x14ac:dyDescent="0.2">
      <c r="B4183" s="106"/>
    </row>
    <row r="4184" spans="2:2" x14ac:dyDescent="0.2">
      <c r="B4184" s="106"/>
    </row>
    <row r="4185" spans="2:2" x14ac:dyDescent="0.2">
      <c r="B4185" s="106"/>
    </row>
    <row r="4186" spans="2:2" x14ac:dyDescent="0.2">
      <c r="B4186" s="106"/>
    </row>
    <row r="4187" spans="2:2" x14ac:dyDescent="0.2">
      <c r="B4187" s="106"/>
    </row>
    <row r="4188" spans="2:2" x14ac:dyDescent="0.2">
      <c r="B4188" s="106"/>
    </row>
    <row r="4189" spans="2:2" x14ac:dyDescent="0.2">
      <c r="B4189" s="106"/>
    </row>
    <row r="4190" spans="2:2" x14ac:dyDescent="0.2">
      <c r="B4190" s="106"/>
    </row>
    <row r="4191" spans="2:2" x14ac:dyDescent="0.2">
      <c r="B4191" s="106"/>
    </row>
    <row r="4192" spans="2:2" x14ac:dyDescent="0.2">
      <c r="B4192" s="106"/>
    </row>
    <row r="4193" spans="2:2" x14ac:dyDescent="0.2">
      <c r="B4193" s="106"/>
    </row>
    <row r="4194" spans="2:2" x14ac:dyDescent="0.2">
      <c r="B4194" s="106"/>
    </row>
    <row r="4195" spans="2:2" x14ac:dyDescent="0.2">
      <c r="B4195" s="106"/>
    </row>
    <row r="4196" spans="2:2" x14ac:dyDescent="0.2">
      <c r="B4196" s="106"/>
    </row>
    <row r="4197" spans="2:2" x14ac:dyDescent="0.2">
      <c r="B4197" s="106"/>
    </row>
    <row r="4198" spans="2:2" x14ac:dyDescent="0.2">
      <c r="B4198" s="106"/>
    </row>
    <row r="4199" spans="2:2" x14ac:dyDescent="0.2">
      <c r="B4199" s="106"/>
    </row>
    <row r="4200" spans="2:2" x14ac:dyDescent="0.2">
      <c r="B4200" s="106"/>
    </row>
    <row r="4201" spans="2:2" x14ac:dyDescent="0.2">
      <c r="B4201" s="106"/>
    </row>
    <row r="4202" spans="2:2" x14ac:dyDescent="0.2">
      <c r="B4202" s="106"/>
    </row>
    <row r="4203" spans="2:2" x14ac:dyDescent="0.2">
      <c r="B4203" s="106"/>
    </row>
    <row r="4204" spans="2:2" x14ac:dyDescent="0.2">
      <c r="B4204" s="106"/>
    </row>
    <row r="4205" spans="2:2" x14ac:dyDescent="0.2">
      <c r="B4205" s="106"/>
    </row>
    <row r="4206" spans="2:2" x14ac:dyDescent="0.2">
      <c r="B4206" s="106"/>
    </row>
    <row r="4207" spans="2:2" x14ac:dyDescent="0.2">
      <c r="B4207" s="106"/>
    </row>
    <row r="4208" spans="2:2" x14ac:dyDescent="0.2">
      <c r="B4208" s="106"/>
    </row>
    <row r="4209" spans="2:2" x14ac:dyDescent="0.2">
      <c r="B4209" s="106"/>
    </row>
    <row r="4210" spans="2:2" x14ac:dyDescent="0.2">
      <c r="B4210" s="106"/>
    </row>
    <row r="4211" spans="2:2" x14ac:dyDescent="0.2">
      <c r="B4211" s="106"/>
    </row>
    <row r="4212" spans="2:2" x14ac:dyDescent="0.2">
      <c r="B4212" s="106"/>
    </row>
    <row r="4213" spans="2:2" x14ac:dyDescent="0.2">
      <c r="B4213" s="106"/>
    </row>
    <row r="4214" spans="2:2" x14ac:dyDescent="0.2">
      <c r="B4214" s="106"/>
    </row>
    <row r="4215" spans="2:2" x14ac:dyDescent="0.2">
      <c r="B4215" s="106"/>
    </row>
    <row r="4216" spans="2:2" x14ac:dyDescent="0.2">
      <c r="B4216" s="106"/>
    </row>
    <row r="4217" spans="2:2" x14ac:dyDescent="0.2">
      <c r="B4217" s="106"/>
    </row>
    <row r="4218" spans="2:2" x14ac:dyDescent="0.2">
      <c r="B4218" s="106"/>
    </row>
    <row r="4219" spans="2:2" x14ac:dyDescent="0.2">
      <c r="B4219" s="106"/>
    </row>
    <row r="4220" spans="2:2" x14ac:dyDescent="0.2">
      <c r="B4220" s="106"/>
    </row>
    <row r="4221" spans="2:2" x14ac:dyDescent="0.2">
      <c r="B4221" s="106"/>
    </row>
    <row r="4222" spans="2:2" x14ac:dyDescent="0.2">
      <c r="B4222" s="106"/>
    </row>
    <row r="4223" spans="2:2" x14ac:dyDescent="0.2">
      <c r="B4223" s="106"/>
    </row>
    <row r="4224" spans="2:2" x14ac:dyDescent="0.2">
      <c r="B4224" s="106"/>
    </row>
    <row r="4225" spans="2:2" x14ac:dyDescent="0.2">
      <c r="B4225" s="106"/>
    </row>
    <row r="4226" spans="2:2" x14ac:dyDescent="0.2">
      <c r="B4226" s="106"/>
    </row>
    <row r="4227" spans="2:2" x14ac:dyDescent="0.2">
      <c r="B4227" s="106"/>
    </row>
    <row r="4228" spans="2:2" x14ac:dyDescent="0.2">
      <c r="B4228" s="106"/>
    </row>
    <row r="4229" spans="2:2" x14ac:dyDescent="0.2">
      <c r="B4229" s="106"/>
    </row>
    <row r="4230" spans="2:2" x14ac:dyDescent="0.2">
      <c r="B4230" s="106"/>
    </row>
    <row r="4231" spans="2:2" x14ac:dyDescent="0.2">
      <c r="B4231" s="106"/>
    </row>
    <row r="4232" spans="2:2" x14ac:dyDescent="0.2">
      <c r="B4232" s="106"/>
    </row>
    <row r="4233" spans="2:2" x14ac:dyDescent="0.2">
      <c r="B4233" s="106"/>
    </row>
    <row r="4234" spans="2:2" x14ac:dyDescent="0.2">
      <c r="B4234" s="106"/>
    </row>
    <row r="4235" spans="2:2" x14ac:dyDescent="0.2">
      <c r="B4235" s="106"/>
    </row>
    <row r="4236" spans="2:2" x14ac:dyDescent="0.2">
      <c r="B4236" s="106"/>
    </row>
    <row r="4237" spans="2:2" x14ac:dyDescent="0.2">
      <c r="B4237" s="106"/>
    </row>
    <row r="4238" spans="2:2" x14ac:dyDescent="0.2">
      <c r="B4238" s="106"/>
    </row>
    <row r="4239" spans="2:2" x14ac:dyDescent="0.2">
      <c r="B4239" s="106"/>
    </row>
    <row r="4240" spans="2:2" x14ac:dyDescent="0.2">
      <c r="B4240" s="106"/>
    </row>
    <row r="4241" spans="2:2" x14ac:dyDescent="0.2">
      <c r="B4241" s="106"/>
    </row>
    <row r="4242" spans="2:2" x14ac:dyDescent="0.2">
      <c r="B4242" s="106"/>
    </row>
    <row r="4243" spans="2:2" x14ac:dyDescent="0.2">
      <c r="B4243" s="106"/>
    </row>
    <row r="4244" spans="2:2" x14ac:dyDescent="0.2">
      <c r="B4244" s="106"/>
    </row>
    <row r="4245" spans="2:2" x14ac:dyDescent="0.2">
      <c r="B4245" s="106"/>
    </row>
    <row r="4246" spans="2:2" x14ac:dyDescent="0.2">
      <c r="B4246" s="106"/>
    </row>
    <row r="4247" spans="2:2" x14ac:dyDescent="0.2">
      <c r="B4247" s="106"/>
    </row>
    <row r="4248" spans="2:2" x14ac:dyDescent="0.2">
      <c r="B4248" s="106"/>
    </row>
    <row r="4249" spans="2:2" x14ac:dyDescent="0.2">
      <c r="B4249" s="106"/>
    </row>
    <row r="4250" spans="2:2" x14ac:dyDescent="0.2">
      <c r="B4250" s="106"/>
    </row>
    <row r="4251" spans="2:2" x14ac:dyDescent="0.2">
      <c r="B4251" s="106"/>
    </row>
    <row r="4252" spans="2:2" x14ac:dyDescent="0.2">
      <c r="B4252" s="106"/>
    </row>
    <row r="4253" spans="2:2" x14ac:dyDescent="0.2">
      <c r="B4253" s="106"/>
    </row>
    <row r="4254" spans="2:2" x14ac:dyDescent="0.2">
      <c r="B4254" s="106"/>
    </row>
    <row r="4255" spans="2:2" x14ac:dyDescent="0.2">
      <c r="B4255" s="106"/>
    </row>
    <row r="4256" spans="2:2" x14ac:dyDescent="0.2">
      <c r="B4256" s="106"/>
    </row>
    <row r="4257" spans="2:2" x14ac:dyDescent="0.2">
      <c r="B4257" s="106"/>
    </row>
    <row r="4258" spans="2:2" x14ac:dyDescent="0.2">
      <c r="B4258" s="106"/>
    </row>
    <row r="4259" spans="2:2" x14ac:dyDescent="0.2">
      <c r="B4259" s="106"/>
    </row>
    <row r="4260" spans="2:2" x14ac:dyDescent="0.2">
      <c r="B4260" s="106"/>
    </row>
    <row r="4261" spans="2:2" x14ac:dyDescent="0.2">
      <c r="B4261" s="106"/>
    </row>
    <row r="4262" spans="2:2" x14ac:dyDescent="0.2">
      <c r="B4262" s="106"/>
    </row>
    <row r="4263" spans="2:2" x14ac:dyDescent="0.2">
      <c r="B4263" s="106"/>
    </row>
    <row r="4264" spans="2:2" x14ac:dyDescent="0.2">
      <c r="B4264" s="106"/>
    </row>
    <row r="4265" spans="2:2" x14ac:dyDescent="0.2">
      <c r="B4265" s="106"/>
    </row>
    <row r="4266" spans="2:2" x14ac:dyDescent="0.2">
      <c r="B4266" s="106"/>
    </row>
    <row r="4267" spans="2:2" x14ac:dyDescent="0.2">
      <c r="B4267" s="106"/>
    </row>
    <row r="4268" spans="2:2" x14ac:dyDescent="0.2">
      <c r="B4268" s="106"/>
    </row>
    <row r="4269" spans="2:2" x14ac:dyDescent="0.2">
      <c r="B4269" s="106"/>
    </row>
    <row r="4270" spans="2:2" x14ac:dyDescent="0.2">
      <c r="B4270" s="106"/>
    </row>
    <row r="4271" spans="2:2" x14ac:dyDescent="0.2">
      <c r="B4271" s="106"/>
    </row>
    <row r="4272" spans="2:2" x14ac:dyDescent="0.2">
      <c r="B4272" s="106"/>
    </row>
    <row r="4273" spans="2:2" x14ac:dyDescent="0.2">
      <c r="B4273" s="106"/>
    </row>
    <row r="4274" spans="2:2" x14ac:dyDescent="0.2">
      <c r="B4274" s="106"/>
    </row>
    <row r="4275" spans="2:2" x14ac:dyDescent="0.2">
      <c r="B4275" s="106"/>
    </row>
    <row r="4276" spans="2:2" x14ac:dyDescent="0.2">
      <c r="B4276" s="106"/>
    </row>
    <row r="4277" spans="2:2" x14ac:dyDescent="0.2">
      <c r="B4277" s="106"/>
    </row>
    <row r="4278" spans="2:2" x14ac:dyDescent="0.2">
      <c r="B4278" s="106"/>
    </row>
    <row r="4279" spans="2:2" x14ac:dyDescent="0.2">
      <c r="B4279" s="106"/>
    </row>
    <row r="4280" spans="2:2" x14ac:dyDescent="0.2">
      <c r="B4280" s="106"/>
    </row>
    <row r="4281" spans="2:2" x14ac:dyDescent="0.2">
      <c r="B4281" s="106"/>
    </row>
    <row r="4282" spans="2:2" x14ac:dyDescent="0.2">
      <c r="B4282" s="106"/>
    </row>
    <row r="4283" spans="2:2" x14ac:dyDescent="0.2">
      <c r="B4283" s="106"/>
    </row>
    <row r="4284" spans="2:2" x14ac:dyDescent="0.2">
      <c r="B4284" s="106"/>
    </row>
    <row r="4285" spans="2:2" x14ac:dyDescent="0.2">
      <c r="B4285" s="106"/>
    </row>
    <row r="4286" spans="2:2" x14ac:dyDescent="0.2">
      <c r="B4286" s="106"/>
    </row>
    <row r="4287" spans="2:2" x14ac:dyDescent="0.2">
      <c r="B4287" s="106"/>
    </row>
    <row r="4288" spans="2:2" x14ac:dyDescent="0.2">
      <c r="B4288" s="106"/>
    </row>
    <row r="4289" spans="2:2" x14ac:dyDescent="0.2">
      <c r="B4289" s="106"/>
    </row>
    <row r="4290" spans="2:2" x14ac:dyDescent="0.2">
      <c r="B4290" s="106"/>
    </row>
    <row r="4291" spans="2:2" x14ac:dyDescent="0.2">
      <c r="B4291" s="106"/>
    </row>
    <row r="4292" spans="2:2" x14ac:dyDescent="0.2">
      <c r="B4292" s="106"/>
    </row>
    <row r="4293" spans="2:2" x14ac:dyDescent="0.2">
      <c r="B4293" s="106"/>
    </row>
    <row r="4294" spans="2:2" x14ac:dyDescent="0.2">
      <c r="B4294" s="106"/>
    </row>
    <row r="4295" spans="2:2" x14ac:dyDescent="0.2">
      <c r="B4295" s="106"/>
    </row>
    <row r="4296" spans="2:2" x14ac:dyDescent="0.2">
      <c r="B4296" s="106"/>
    </row>
    <row r="4297" spans="2:2" x14ac:dyDescent="0.2">
      <c r="B4297" s="106"/>
    </row>
    <row r="4298" spans="2:2" x14ac:dyDescent="0.2">
      <c r="B4298" s="106"/>
    </row>
    <row r="4299" spans="2:2" x14ac:dyDescent="0.2">
      <c r="B4299" s="106"/>
    </row>
    <row r="4300" spans="2:2" x14ac:dyDescent="0.2">
      <c r="B4300" s="106"/>
    </row>
    <row r="4301" spans="2:2" x14ac:dyDescent="0.2">
      <c r="B4301" s="106"/>
    </row>
    <row r="4302" spans="2:2" x14ac:dyDescent="0.2">
      <c r="B4302" s="106"/>
    </row>
    <row r="4303" spans="2:2" x14ac:dyDescent="0.2">
      <c r="B4303" s="106"/>
    </row>
    <row r="4304" spans="2:2" x14ac:dyDescent="0.2">
      <c r="B4304" s="106"/>
    </row>
    <row r="4305" spans="2:2" x14ac:dyDescent="0.2">
      <c r="B4305" s="106"/>
    </row>
    <row r="4306" spans="2:2" x14ac:dyDescent="0.2">
      <c r="B4306" s="106"/>
    </row>
    <row r="4307" spans="2:2" x14ac:dyDescent="0.2">
      <c r="B4307" s="106"/>
    </row>
    <row r="4308" spans="2:2" x14ac:dyDescent="0.2">
      <c r="B4308" s="106"/>
    </row>
    <row r="4309" spans="2:2" x14ac:dyDescent="0.2">
      <c r="B4309" s="106"/>
    </row>
    <row r="4310" spans="2:2" x14ac:dyDescent="0.2">
      <c r="B4310" s="106"/>
    </row>
    <row r="4311" spans="2:2" x14ac:dyDescent="0.2">
      <c r="B4311" s="106"/>
    </row>
    <row r="4312" spans="2:2" x14ac:dyDescent="0.2">
      <c r="B4312" s="106"/>
    </row>
    <row r="4313" spans="2:2" x14ac:dyDescent="0.2">
      <c r="B4313" s="106"/>
    </row>
    <row r="4314" spans="2:2" x14ac:dyDescent="0.2">
      <c r="B4314" s="106"/>
    </row>
    <row r="4315" spans="2:2" x14ac:dyDescent="0.2">
      <c r="B4315" s="106"/>
    </row>
    <row r="4316" spans="2:2" x14ac:dyDescent="0.2">
      <c r="B4316" s="106"/>
    </row>
    <row r="4317" spans="2:2" x14ac:dyDescent="0.2">
      <c r="B4317" s="106"/>
    </row>
    <row r="4318" spans="2:2" x14ac:dyDescent="0.2">
      <c r="B4318" s="106"/>
    </row>
    <row r="4319" spans="2:2" x14ac:dyDescent="0.2">
      <c r="B4319" s="106"/>
    </row>
    <row r="4320" spans="2:2" x14ac:dyDescent="0.2">
      <c r="B4320" s="106"/>
    </row>
    <row r="4321" spans="2:2" x14ac:dyDescent="0.2">
      <c r="B4321" s="106"/>
    </row>
    <row r="4322" spans="2:2" x14ac:dyDescent="0.2">
      <c r="B4322" s="106"/>
    </row>
    <row r="4323" spans="2:2" x14ac:dyDescent="0.2">
      <c r="B4323" s="106"/>
    </row>
    <row r="4324" spans="2:2" x14ac:dyDescent="0.2">
      <c r="B4324" s="106"/>
    </row>
    <row r="4325" spans="2:2" x14ac:dyDescent="0.2">
      <c r="B4325" s="106"/>
    </row>
    <row r="4326" spans="2:2" x14ac:dyDescent="0.2">
      <c r="B4326" s="106"/>
    </row>
    <row r="4327" spans="2:2" x14ac:dyDescent="0.2">
      <c r="B4327" s="106"/>
    </row>
    <row r="4328" spans="2:2" x14ac:dyDescent="0.2">
      <c r="B4328" s="106"/>
    </row>
    <row r="4329" spans="2:2" x14ac:dyDescent="0.2">
      <c r="B4329" s="106"/>
    </row>
    <row r="4330" spans="2:2" x14ac:dyDescent="0.2">
      <c r="B4330" s="106"/>
    </row>
    <row r="4331" spans="2:2" x14ac:dyDescent="0.2">
      <c r="B4331" s="106"/>
    </row>
    <row r="4332" spans="2:2" x14ac:dyDescent="0.2">
      <c r="B4332" s="106"/>
    </row>
    <row r="4333" spans="2:2" x14ac:dyDescent="0.2">
      <c r="B4333" s="106"/>
    </row>
    <row r="4334" spans="2:2" x14ac:dyDescent="0.2">
      <c r="B4334" s="106"/>
    </row>
    <row r="4335" spans="2:2" x14ac:dyDescent="0.2">
      <c r="B4335" s="106"/>
    </row>
    <row r="4336" spans="2:2" x14ac:dyDescent="0.2">
      <c r="B4336" s="106"/>
    </row>
    <row r="4337" spans="2:2" x14ac:dyDescent="0.2">
      <c r="B4337" s="106"/>
    </row>
    <row r="4338" spans="2:2" x14ac:dyDescent="0.2">
      <c r="B4338" s="106"/>
    </row>
    <row r="4339" spans="2:2" x14ac:dyDescent="0.2">
      <c r="B4339" s="106"/>
    </row>
    <row r="4340" spans="2:2" x14ac:dyDescent="0.2">
      <c r="B4340" s="106"/>
    </row>
    <row r="4341" spans="2:2" x14ac:dyDescent="0.2">
      <c r="B4341" s="106"/>
    </row>
    <row r="4342" spans="2:2" x14ac:dyDescent="0.2">
      <c r="B4342" s="106"/>
    </row>
    <row r="4343" spans="2:2" x14ac:dyDescent="0.2">
      <c r="B4343" s="106"/>
    </row>
    <row r="4344" spans="2:2" x14ac:dyDescent="0.2">
      <c r="B4344" s="106"/>
    </row>
    <row r="4345" spans="2:2" x14ac:dyDescent="0.2">
      <c r="B4345" s="106"/>
    </row>
    <row r="4346" spans="2:2" x14ac:dyDescent="0.2">
      <c r="B4346" s="106"/>
    </row>
    <row r="4347" spans="2:2" x14ac:dyDescent="0.2">
      <c r="B4347" s="106"/>
    </row>
    <row r="4348" spans="2:2" x14ac:dyDescent="0.2">
      <c r="B4348" s="106"/>
    </row>
    <row r="4349" spans="2:2" x14ac:dyDescent="0.2">
      <c r="B4349" s="106"/>
    </row>
    <row r="4350" spans="2:2" x14ac:dyDescent="0.2">
      <c r="B4350" s="106"/>
    </row>
    <row r="4351" spans="2:2" x14ac:dyDescent="0.2">
      <c r="B4351" s="106"/>
    </row>
    <row r="4352" spans="2:2" x14ac:dyDescent="0.2">
      <c r="B4352" s="106"/>
    </row>
    <row r="4353" spans="2:2" x14ac:dyDescent="0.2">
      <c r="B4353" s="106"/>
    </row>
    <row r="4354" spans="2:2" x14ac:dyDescent="0.2">
      <c r="B4354" s="106"/>
    </row>
    <row r="4355" spans="2:2" x14ac:dyDescent="0.2">
      <c r="B4355" s="106"/>
    </row>
    <row r="4356" spans="2:2" x14ac:dyDescent="0.2">
      <c r="B4356" s="106"/>
    </row>
    <row r="4357" spans="2:2" x14ac:dyDescent="0.2">
      <c r="B4357" s="106"/>
    </row>
    <row r="4358" spans="2:2" x14ac:dyDescent="0.2">
      <c r="B4358" s="106"/>
    </row>
    <row r="4359" spans="2:2" x14ac:dyDescent="0.2">
      <c r="B4359" s="106"/>
    </row>
    <row r="4360" spans="2:2" x14ac:dyDescent="0.2">
      <c r="B4360" s="106"/>
    </row>
    <row r="4361" spans="2:2" x14ac:dyDescent="0.2">
      <c r="B4361" s="106"/>
    </row>
    <row r="4362" spans="2:2" x14ac:dyDescent="0.2">
      <c r="B4362" s="106"/>
    </row>
    <row r="4363" spans="2:2" x14ac:dyDescent="0.2">
      <c r="B4363" s="106"/>
    </row>
    <row r="4364" spans="2:2" x14ac:dyDescent="0.2">
      <c r="B4364" s="106"/>
    </row>
    <row r="4365" spans="2:2" x14ac:dyDescent="0.2">
      <c r="B4365" s="106"/>
    </row>
    <row r="4366" spans="2:2" x14ac:dyDescent="0.2">
      <c r="B4366" s="106"/>
    </row>
    <row r="4367" spans="2:2" x14ac:dyDescent="0.2">
      <c r="B4367" s="106"/>
    </row>
    <row r="4368" spans="2:2" x14ac:dyDescent="0.2">
      <c r="B4368" s="106"/>
    </row>
    <row r="4369" spans="2:2" x14ac:dyDescent="0.2">
      <c r="B4369" s="106"/>
    </row>
    <row r="4370" spans="2:2" x14ac:dyDescent="0.2">
      <c r="B4370" s="106"/>
    </row>
    <row r="4371" spans="2:2" x14ac:dyDescent="0.2">
      <c r="B4371" s="106"/>
    </row>
    <row r="4372" spans="2:2" x14ac:dyDescent="0.2">
      <c r="B4372" s="106"/>
    </row>
    <row r="4373" spans="2:2" x14ac:dyDescent="0.2">
      <c r="B4373" s="106"/>
    </row>
    <row r="4374" spans="2:2" x14ac:dyDescent="0.2">
      <c r="B4374" s="106"/>
    </row>
    <row r="4375" spans="2:2" x14ac:dyDescent="0.2">
      <c r="B4375" s="106"/>
    </row>
    <row r="4376" spans="2:2" x14ac:dyDescent="0.2">
      <c r="B4376" s="106"/>
    </row>
    <row r="4377" spans="2:2" x14ac:dyDescent="0.2">
      <c r="B4377" s="106"/>
    </row>
    <row r="4378" spans="2:2" x14ac:dyDescent="0.2">
      <c r="B4378" s="106"/>
    </row>
    <row r="4379" spans="2:2" x14ac:dyDescent="0.2">
      <c r="B4379" s="106"/>
    </row>
    <row r="4380" spans="2:2" x14ac:dyDescent="0.2">
      <c r="B4380" s="106"/>
    </row>
    <row r="4381" spans="2:2" x14ac:dyDescent="0.2">
      <c r="B4381" s="106"/>
    </row>
    <row r="4382" spans="2:2" x14ac:dyDescent="0.2">
      <c r="B4382" s="106"/>
    </row>
    <row r="4383" spans="2:2" x14ac:dyDescent="0.2">
      <c r="B4383" s="106"/>
    </row>
    <row r="4384" spans="2:2" x14ac:dyDescent="0.2">
      <c r="B4384" s="106"/>
    </row>
    <row r="4385" spans="2:2" x14ac:dyDescent="0.2">
      <c r="B4385" s="106"/>
    </row>
    <row r="4386" spans="2:2" x14ac:dyDescent="0.2">
      <c r="B4386" s="106"/>
    </row>
    <row r="4387" spans="2:2" x14ac:dyDescent="0.2">
      <c r="B4387" s="106"/>
    </row>
    <row r="4388" spans="2:2" x14ac:dyDescent="0.2">
      <c r="B4388" s="106"/>
    </row>
    <row r="4389" spans="2:2" x14ac:dyDescent="0.2">
      <c r="B4389" s="106"/>
    </row>
    <row r="4390" spans="2:2" x14ac:dyDescent="0.2">
      <c r="B4390" s="106"/>
    </row>
    <row r="4391" spans="2:2" x14ac:dyDescent="0.2">
      <c r="B4391" s="106"/>
    </row>
    <row r="4392" spans="2:2" x14ac:dyDescent="0.2">
      <c r="B4392" s="106"/>
    </row>
    <row r="4393" spans="2:2" x14ac:dyDescent="0.2">
      <c r="B4393" s="106"/>
    </row>
    <row r="4394" spans="2:2" x14ac:dyDescent="0.2">
      <c r="B4394" s="106"/>
    </row>
    <row r="4395" spans="2:2" x14ac:dyDescent="0.2">
      <c r="B4395" s="106"/>
    </row>
    <row r="4396" spans="2:2" x14ac:dyDescent="0.2">
      <c r="B4396" s="106"/>
    </row>
    <row r="4397" spans="2:2" x14ac:dyDescent="0.2">
      <c r="B4397" s="106"/>
    </row>
    <row r="4398" spans="2:2" x14ac:dyDescent="0.2">
      <c r="B4398" s="106"/>
    </row>
    <row r="4399" spans="2:2" x14ac:dyDescent="0.2">
      <c r="B4399" s="106"/>
    </row>
    <row r="4400" spans="2:2" x14ac:dyDescent="0.2">
      <c r="B4400" s="106"/>
    </row>
    <row r="4401" spans="2:2" x14ac:dyDescent="0.2">
      <c r="B4401" s="106"/>
    </row>
    <row r="4402" spans="2:2" x14ac:dyDescent="0.2">
      <c r="B4402" s="106"/>
    </row>
    <row r="4403" spans="2:2" x14ac:dyDescent="0.2">
      <c r="B4403" s="106"/>
    </row>
    <row r="4404" spans="2:2" x14ac:dyDescent="0.2">
      <c r="B4404" s="106"/>
    </row>
    <row r="4405" spans="2:2" x14ac:dyDescent="0.2">
      <c r="B4405" s="106"/>
    </row>
    <row r="4406" spans="2:2" x14ac:dyDescent="0.2">
      <c r="B4406" s="106"/>
    </row>
    <row r="4407" spans="2:2" x14ac:dyDescent="0.2">
      <c r="B4407" s="106"/>
    </row>
    <row r="4408" spans="2:2" x14ac:dyDescent="0.2">
      <c r="B4408" s="106"/>
    </row>
    <row r="4409" spans="2:2" x14ac:dyDescent="0.2">
      <c r="B4409" s="106"/>
    </row>
    <row r="4410" spans="2:2" x14ac:dyDescent="0.2">
      <c r="B4410" s="106"/>
    </row>
    <row r="4411" spans="2:2" x14ac:dyDescent="0.2">
      <c r="B4411" s="106"/>
    </row>
    <row r="4412" spans="2:2" x14ac:dyDescent="0.2">
      <c r="B4412" s="106"/>
    </row>
    <row r="4413" spans="2:2" x14ac:dyDescent="0.2">
      <c r="B4413" s="106"/>
    </row>
    <row r="4414" spans="2:2" x14ac:dyDescent="0.2">
      <c r="B4414" s="106"/>
    </row>
    <row r="4415" spans="2:2" x14ac:dyDescent="0.2">
      <c r="B4415" s="106"/>
    </row>
    <row r="4416" spans="2:2" x14ac:dyDescent="0.2">
      <c r="B4416" s="106"/>
    </row>
    <row r="4417" spans="2:2" x14ac:dyDescent="0.2">
      <c r="B4417" s="106"/>
    </row>
    <row r="4418" spans="2:2" x14ac:dyDescent="0.2">
      <c r="B4418" s="106"/>
    </row>
    <row r="4419" spans="2:2" x14ac:dyDescent="0.2">
      <c r="B4419" s="106"/>
    </row>
    <row r="4420" spans="2:2" x14ac:dyDescent="0.2">
      <c r="B4420" s="106"/>
    </row>
    <row r="4421" spans="2:2" x14ac:dyDescent="0.2">
      <c r="B4421" s="106"/>
    </row>
    <row r="4422" spans="2:2" x14ac:dyDescent="0.2">
      <c r="B4422" s="106"/>
    </row>
    <row r="4423" spans="2:2" x14ac:dyDescent="0.2">
      <c r="B4423" s="106"/>
    </row>
    <row r="4424" spans="2:2" x14ac:dyDescent="0.2">
      <c r="B4424" s="106"/>
    </row>
    <row r="4425" spans="2:2" x14ac:dyDescent="0.2">
      <c r="B4425" s="106"/>
    </row>
    <row r="4426" spans="2:2" x14ac:dyDescent="0.2">
      <c r="B4426" s="106"/>
    </row>
    <row r="4427" spans="2:2" x14ac:dyDescent="0.2">
      <c r="B4427" s="106"/>
    </row>
    <row r="4428" spans="2:2" x14ac:dyDescent="0.2">
      <c r="B4428" s="106"/>
    </row>
    <row r="4429" spans="2:2" x14ac:dyDescent="0.2">
      <c r="B4429" s="106"/>
    </row>
    <row r="4430" spans="2:2" x14ac:dyDescent="0.2">
      <c r="B4430" s="106"/>
    </row>
    <row r="4431" spans="2:2" x14ac:dyDescent="0.2">
      <c r="B4431" s="106"/>
    </row>
    <row r="4432" spans="2:2" x14ac:dyDescent="0.2">
      <c r="B4432" s="106"/>
    </row>
    <row r="4433" spans="2:2" x14ac:dyDescent="0.2">
      <c r="B4433" s="106"/>
    </row>
    <row r="4434" spans="2:2" x14ac:dyDescent="0.2">
      <c r="B4434" s="106"/>
    </row>
    <row r="4435" spans="2:2" x14ac:dyDescent="0.2">
      <c r="B4435" s="106"/>
    </row>
    <row r="4436" spans="2:2" x14ac:dyDescent="0.2">
      <c r="B4436" s="106"/>
    </row>
    <row r="4437" spans="2:2" x14ac:dyDescent="0.2">
      <c r="B4437" s="106"/>
    </row>
    <row r="4438" spans="2:2" x14ac:dyDescent="0.2">
      <c r="B4438" s="106"/>
    </row>
    <row r="4439" spans="2:2" x14ac:dyDescent="0.2">
      <c r="B4439" s="106"/>
    </row>
    <row r="4440" spans="2:2" x14ac:dyDescent="0.2">
      <c r="B4440" s="106"/>
    </row>
    <row r="4441" spans="2:2" x14ac:dyDescent="0.2">
      <c r="B4441" s="106"/>
    </row>
    <row r="4442" spans="2:2" x14ac:dyDescent="0.2">
      <c r="B4442" s="106"/>
    </row>
    <row r="4443" spans="2:2" x14ac:dyDescent="0.2">
      <c r="B4443" s="106"/>
    </row>
    <row r="4444" spans="2:2" x14ac:dyDescent="0.2">
      <c r="B4444" s="106"/>
    </row>
    <row r="4445" spans="2:2" x14ac:dyDescent="0.2">
      <c r="B4445" s="106"/>
    </row>
    <row r="4446" spans="2:2" x14ac:dyDescent="0.2">
      <c r="B4446" s="106"/>
    </row>
    <row r="4447" spans="2:2" x14ac:dyDescent="0.2">
      <c r="B4447" s="106"/>
    </row>
    <row r="4448" spans="2:2" x14ac:dyDescent="0.2">
      <c r="B4448" s="106"/>
    </row>
    <row r="4449" spans="2:2" x14ac:dyDescent="0.2">
      <c r="B4449" s="106"/>
    </row>
    <row r="4450" spans="2:2" x14ac:dyDescent="0.2">
      <c r="B4450" s="106"/>
    </row>
    <row r="4451" spans="2:2" x14ac:dyDescent="0.2">
      <c r="B4451" s="106"/>
    </row>
    <row r="4452" spans="2:2" x14ac:dyDescent="0.2">
      <c r="B4452" s="106"/>
    </row>
    <row r="4453" spans="2:2" x14ac:dyDescent="0.2">
      <c r="B4453" s="106"/>
    </row>
    <row r="4454" spans="2:2" x14ac:dyDescent="0.2">
      <c r="B4454" s="106"/>
    </row>
    <row r="4455" spans="2:2" x14ac:dyDescent="0.2">
      <c r="B4455" s="106"/>
    </row>
    <row r="4456" spans="2:2" x14ac:dyDescent="0.2">
      <c r="B4456" s="106"/>
    </row>
    <row r="4457" spans="2:2" x14ac:dyDescent="0.2">
      <c r="B4457" s="106"/>
    </row>
    <row r="4458" spans="2:2" x14ac:dyDescent="0.2">
      <c r="B4458" s="106"/>
    </row>
    <row r="4459" spans="2:2" x14ac:dyDescent="0.2">
      <c r="B4459" s="106"/>
    </row>
    <row r="4460" spans="2:2" x14ac:dyDescent="0.2">
      <c r="B4460" s="106"/>
    </row>
    <row r="4461" spans="2:2" x14ac:dyDescent="0.2">
      <c r="B4461" s="106"/>
    </row>
    <row r="4462" spans="2:2" x14ac:dyDescent="0.2">
      <c r="B4462" s="106"/>
    </row>
    <row r="4463" spans="2:2" x14ac:dyDescent="0.2">
      <c r="B4463" s="106"/>
    </row>
    <row r="4464" spans="2:2" x14ac:dyDescent="0.2">
      <c r="B4464" s="106"/>
    </row>
    <row r="4465" spans="2:2" x14ac:dyDescent="0.2">
      <c r="B4465" s="106"/>
    </row>
    <row r="4466" spans="2:2" x14ac:dyDescent="0.2">
      <c r="B4466" s="106"/>
    </row>
    <row r="4467" spans="2:2" x14ac:dyDescent="0.2">
      <c r="B4467" s="106"/>
    </row>
    <row r="4468" spans="2:2" x14ac:dyDescent="0.2">
      <c r="B4468" s="106"/>
    </row>
    <row r="4469" spans="2:2" x14ac:dyDescent="0.2">
      <c r="B4469" s="106"/>
    </row>
    <row r="4470" spans="2:2" x14ac:dyDescent="0.2">
      <c r="B4470" s="106"/>
    </row>
    <row r="4471" spans="2:2" x14ac:dyDescent="0.2">
      <c r="B4471" s="106"/>
    </row>
    <row r="4472" spans="2:2" x14ac:dyDescent="0.2">
      <c r="B4472" s="106"/>
    </row>
    <row r="4473" spans="2:2" x14ac:dyDescent="0.2">
      <c r="B4473" s="106"/>
    </row>
    <row r="4474" spans="2:2" x14ac:dyDescent="0.2">
      <c r="B4474" s="106"/>
    </row>
    <row r="4475" spans="2:2" x14ac:dyDescent="0.2">
      <c r="B4475" s="106"/>
    </row>
    <row r="4476" spans="2:2" x14ac:dyDescent="0.2">
      <c r="B4476" s="106"/>
    </row>
    <row r="4477" spans="2:2" x14ac:dyDescent="0.2">
      <c r="B4477" s="106"/>
    </row>
    <row r="4478" spans="2:2" x14ac:dyDescent="0.2">
      <c r="B4478" s="106"/>
    </row>
    <row r="4479" spans="2:2" x14ac:dyDescent="0.2">
      <c r="B4479" s="106"/>
    </row>
    <row r="4480" spans="2:2" x14ac:dyDescent="0.2">
      <c r="B4480" s="106"/>
    </row>
    <row r="4481" spans="2:2" x14ac:dyDescent="0.2">
      <c r="B4481" s="106"/>
    </row>
    <row r="4482" spans="2:2" x14ac:dyDescent="0.2">
      <c r="B4482" s="106"/>
    </row>
    <row r="4483" spans="2:2" x14ac:dyDescent="0.2">
      <c r="B4483" s="106"/>
    </row>
    <row r="4484" spans="2:2" x14ac:dyDescent="0.2">
      <c r="B4484" s="106"/>
    </row>
    <row r="4485" spans="2:2" x14ac:dyDescent="0.2">
      <c r="B4485" s="106"/>
    </row>
    <row r="4486" spans="2:2" x14ac:dyDescent="0.2">
      <c r="B4486" s="106"/>
    </row>
    <row r="4487" spans="2:2" x14ac:dyDescent="0.2">
      <c r="B4487" s="106"/>
    </row>
    <row r="4488" spans="2:2" x14ac:dyDescent="0.2">
      <c r="B4488" s="106"/>
    </row>
    <row r="4489" spans="2:2" x14ac:dyDescent="0.2">
      <c r="B4489" s="106"/>
    </row>
    <row r="4490" spans="2:2" x14ac:dyDescent="0.2">
      <c r="B4490" s="106"/>
    </row>
    <row r="4491" spans="2:2" x14ac:dyDescent="0.2">
      <c r="B4491" s="106"/>
    </row>
    <row r="4492" spans="2:2" x14ac:dyDescent="0.2">
      <c r="B4492" s="106"/>
    </row>
    <row r="4493" spans="2:2" x14ac:dyDescent="0.2">
      <c r="B4493" s="106"/>
    </row>
    <row r="4494" spans="2:2" x14ac:dyDescent="0.2">
      <c r="B4494" s="106"/>
    </row>
    <row r="4495" spans="2:2" x14ac:dyDescent="0.2">
      <c r="B4495" s="106"/>
    </row>
    <row r="4496" spans="2:2" x14ac:dyDescent="0.2">
      <c r="B4496" s="106"/>
    </row>
    <row r="4497" spans="2:2" x14ac:dyDescent="0.2">
      <c r="B4497" s="106"/>
    </row>
    <row r="4498" spans="2:2" x14ac:dyDescent="0.2">
      <c r="B4498" s="106"/>
    </row>
    <row r="4499" spans="2:2" x14ac:dyDescent="0.2">
      <c r="B4499" s="106"/>
    </row>
    <row r="4500" spans="2:2" x14ac:dyDescent="0.2">
      <c r="B4500" s="106"/>
    </row>
    <row r="4501" spans="2:2" x14ac:dyDescent="0.2">
      <c r="B4501" s="106"/>
    </row>
    <row r="4502" spans="2:2" x14ac:dyDescent="0.2">
      <c r="B4502" s="106"/>
    </row>
    <row r="4503" spans="2:2" x14ac:dyDescent="0.2">
      <c r="B4503" s="106"/>
    </row>
    <row r="4504" spans="2:2" x14ac:dyDescent="0.2">
      <c r="B4504" s="106"/>
    </row>
    <row r="4505" spans="2:2" x14ac:dyDescent="0.2">
      <c r="B4505" s="106"/>
    </row>
    <row r="4506" spans="2:2" x14ac:dyDescent="0.2">
      <c r="B4506" s="106"/>
    </row>
    <row r="4507" spans="2:2" x14ac:dyDescent="0.2">
      <c r="B4507" s="106"/>
    </row>
    <row r="4508" spans="2:2" x14ac:dyDescent="0.2">
      <c r="B4508" s="106"/>
    </row>
    <row r="4509" spans="2:2" x14ac:dyDescent="0.2">
      <c r="B4509" s="106"/>
    </row>
    <row r="4510" spans="2:2" x14ac:dyDescent="0.2">
      <c r="B4510" s="106"/>
    </row>
    <row r="4511" spans="2:2" x14ac:dyDescent="0.2">
      <c r="B4511" s="106"/>
    </row>
    <row r="4512" spans="2:2" x14ac:dyDescent="0.2">
      <c r="B4512" s="106"/>
    </row>
    <row r="4513" spans="2:2" x14ac:dyDescent="0.2">
      <c r="B4513" s="106"/>
    </row>
    <row r="4514" spans="2:2" x14ac:dyDescent="0.2">
      <c r="B4514" s="106"/>
    </row>
    <row r="4515" spans="2:2" x14ac:dyDescent="0.2">
      <c r="B4515" s="106"/>
    </row>
    <row r="4516" spans="2:2" x14ac:dyDescent="0.2">
      <c r="B4516" s="106"/>
    </row>
    <row r="4517" spans="2:2" x14ac:dyDescent="0.2">
      <c r="B4517" s="106"/>
    </row>
    <row r="4518" spans="2:2" x14ac:dyDescent="0.2">
      <c r="B4518" s="106"/>
    </row>
    <row r="4519" spans="2:2" x14ac:dyDescent="0.2">
      <c r="B4519" s="106"/>
    </row>
    <row r="4520" spans="2:2" x14ac:dyDescent="0.2">
      <c r="B4520" s="106"/>
    </row>
    <row r="4521" spans="2:2" x14ac:dyDescent="0.2">
      <c r="B4521" s="106"/>
    </row>
    <row r="4522" spans="2:2" x14ac:dyDescent="0.2">
      <c r="B4522" s="106"/>
    </row>
    <row r="4523" spans="2:2" x14ac:dyDescent="0.2">
      <c r="B4523" s="106"/>
    </row>
    <row r="4524" spans="2:2" x14ac:dyDescent="0.2">
      <c r="B4524" s="106"/>
    </row>
    <row r="4525" spans="2:2" x14ac:dyDescent="0.2">
      <c r="B4525" s="106"/>
    </row>
    <row r="4526" spans="2:2" x14ac:dyDescent="0.2">
      <c r="B4526" s="106"/>
    </row>
    <row r="4527" spans="2:2" x14ac:dyDescent="0.2">
      <c r="B4527" s="106"/>
    </row>
    <row r="4528" spans="2:2" x14ac:dyDescent="0.2">
      <c r="B4528" s="106"/>
    </row>
    <row r="4529" spans="2:2" x14ac:dyDescent="0.2">
      <c r="B4529" s="106"/>
    </row>
    <row r="4530" spans="2:2" x14ac:dyDescent="0.2">
      <c r="B4530" s="106"/>
    </row>
    <row r="4531" spans="2:2" x14ac:dyDescent="0.2">
      <c r="B4531" s="106"/>
    </row>
    <row r="4532" spans="2:2" x14ac:dyDescent="0.2">
      <c r="B4532" s="106"/>
    </row>
    <row r="4533" spans="2:2" x14ac:dyDescent="0.2">
      <c r="B4533" s="106"/>
    </row>
    <row r="4534" spans="2:2" x14ac:dyDescent="0.2">
      <c r="B4534" s="106"/>
    </row>
    <row r="4535" spans="2:2" x14ac:dyDescent="0.2">
      <c r="B4535" s="106"/>
    </row>
    <row r="4536" spans="2:2" x14ac:dyDescent="0.2">
      <c r="B4536" s="106"/>
    </row>
    <row r="4537" spans="2:2" x14ac:dyDescent="0.2">
      <c r="B4537" s="106"/>
    </row>
    <row r="4538" spans="2:2" x14ac:dyDescent="0.2">
      <c r="B4538" s="106"/>
    </row>
    <row r="4539" spans="2:2" x14ac:dyDescent="0.2">
      <c r="B4539" s="106"/>
    </row>
    <row r="4540" spans="2:2" x14ac:dyDescent="0.2">
      <c r="B4540" s="106"/>
    </row>
    <row r="4541" spans="2:2" x14ac:dyDescent="0.2">
      <c r="B4541" s="106"/>
    </row>
    <row r="4542" spans="2:2" x14ac:dyDescent="0.2">
      <c r="B4542" s="106"/>
    </row>
    <row r="4543" spans="2:2" x14ac:dyDescent="0.2">
      <c r="B4543" s="106"/>
    </row>
    <row r="4544" spans="2:2" x14ac:dyDescent="0.2">
      <c r="B4544" s="106"/>
    </row>
    <row r="4545" spans="2:2" x14ac:dyDescent="0.2">
      <c r="B4545" s="106"/>
    </row>
    <row r="4546" spans="2:2" x14ac:dyDescent="0.2">
      <c r="B4546" s="106"/>
    </row>
    <row r="4547" spans="2:2" x14ac:dyDescent="0.2">
      <c r="B4547" s="106"/>
    </row>
    <row r="4548" spans="2:2" x14ac:dyDescent="0.2">
      <c r="B4548" s="106"/>
    </row>
    <row r="4549" spans="2:2" x14ac:dyDescent="0.2">
      <c r="B4549" s="106"/>
    </row>
    <row r="4550" spans="2:2" x14ac:dyDescent="0.2">
      <c r="B4550" s="106"/>
    </row>
    <row r="4551" spans="2:2" x14ac:dyDescent="0.2">
      <c r="B4551" s="106"/>
    </row>
    <row r="4552" spans="2:2" x14ac:dyDescent="0.2">
      <c r="B4552" s="106"/>
    </row>
    <row r="4553" spans="2:2" x14ac:dyDescent="0.2">
      <c r="B4553" s="106"/>
    </row>
    <row r="4554" spans="2:2" x14ac:dyDescent="0.2">
      <c r="B4554" s="106"/>
    </row>
    <row r="4555" spans="2:2" x14ac:dyDescent="0.2">
      <c r="B4555" s="106"/>
    </row>
    <row r="4556" spans="2:2" x14ac:dyDescent="0.2">
      <c r="B4556" s="106"/>
    </row>
    <row r="4557" spans="2:2" x14ac:dyDescent="0.2">
      <c r="B4557" s="106"/>
    </row>
    <row r="4558" spans="2:2" x14ac:dyDescent="0.2">
      <c r="B4558" s="106"/>
    </row>
    <row r="4559" spans="2:2" x14ac:dyDescent="0.2">
      <c r="B4559" s="106"/>
    </row>
    <row r="4560" spans="2:2" x14ac:dyDescent="0.2">
      <c r="B4560" s="106"/>
    </row>
    <row r="4561" spans="2:2" x14ac:dyDescent="0.2">
      <c r="B4561" s="106"/>
    </row>
    <row r="4562" spans="2:2" x14ac:dyDescent="0.2">
      <c r="B4562" s="106"/>
    </row>
    <row r="4563" spans="2:2" x14ac:dyDescent="0.2">
      <c r="B4563" s="106"/>
    </row>
    <row r="4564" spans="2:2" x14ac:dyDescent="0.2">
      <c r="B4564" s="106"/>
    </row>
    <row r="4565" spans="2:2" x14ac:dyDescent="0.2">
      <c r="B4565" s="106"/>
    </row>
    <row r="4566" spans="2:2" x14ac:dyDescent="0.2">
      <c r="B4566" s="106"/>
    </row>
    <row r="4567" spans="2:2" x14ac:dyDescent="0.2">
      <c r="B4567" s="106"/>
    </row>
    <row r="4568" spans="2:2" x14ac:dyDescent="0.2">
      <c r="B4568" s="106"/>
    </row>
    <row r="4569" spans="2:2" x14ac:dyDescent="0.2">
      <c r="B4569" s="106"/>
    </row>
    <row r="4570" spans="2:2" x14ac:dyDescent="0.2">
      <c r="B4570" s="106"/>
    </row>
    <row r="4571" spans="2:2" x14ac:dyDescent="0.2">
      <c r="B4571" s="106"/>
    </row>
    <row r="4572" spans="2:2" x14ac:dyDescent="0.2">
      <c r="B4572" s="106"/>
    </row>
    <row r="4573" spans="2:2" x14ac:dyDescent="0.2">
      <c r="B4573" s="106"/>
    </row>
    <row r="4574" spans="2:2" x14ac:dyDescent="0.2">
      <c r="B4574" s="106"/>
    </row>
    <row r="4575" spans="2:2" x14ac:dyDescent="0.2">
      <c r="B4575" s="106"/>
    </row>
    <row r="4576" spans="2:2" x14ac:dyDescent="0.2">
      <c r="B4576" s="106"/>
    </row>
    <row r="4577" spans="2:2" x14ac:dyDescent="0.2">
      <c r="B4577" s="106"/>
    </row>
    <row r="4578" spans="2:2" x14ac:dyDescent="0.2">
      <c r="B4578" s="106"/>
    </row>
    <row r="4579" spans="2:2" x14ac:dyDescent="0.2">
      <c r="B4579" s="106"/>
    </row>
    <row r="4580" spans="2:2" x14ac:dyDescent="0.2">
      <c r="B4580" s="106"/>
    </row>
    <row r="4581" spans="2:2" x14ac:dyDescent="0.2">
      <c r="B4581" s="106"/>
    </row>
    <row r="4582" spans="2:2" x14ac:dyDescent="0.2">
      <c r="B4582" s="106"/>
    </row>
    <row r="4583" spans="2:2" x14ac:dyDescent="0.2">
      <c r="B4583" s="106"/>
    </row>
    <row r="4584" spans="2:2" x14ac:dyDescent="0.2">
      <c r="B4584" s="106"/>
    </row>
    <row r="4585" spans="2:2" x14ac:dyDescent="0.2">
      <c r="B4585" s="106"/>
    </row>
    <row r="4586" spans="2:2" x14ac:dyDescent="0.2">
      <c r="B4586" s="106"/>
    </row>
    <row r="4587" spans="2:2" x14ac:dyDescent="0.2">
      <c r="B4587" s="106"/>
    </row>
    <row r="4588" spans="2:2" x14ac:dyDescent="0.2">
      <c r="B4588" s="106"/>
    </row>
    <row r="4589" spans="2:2" x14ac:dyDescent="0.2">
      <c r="B4589" s="106"/>
    </row>
    <row r="4590" spans="2:2" x14ac:dyDescent="0.2">
      <c r="B4590" s="106"/>
    </row>
    <row r="4591" spans="2:2" x14ac:dyDescent="0.2">
      <c r="B4591" s="106"/>
    </row>
    <row r="4592" spans="2:2" x14ac:dyDescent="0.2">
      <c r="B4592" s="106"/>
    </row>
    <row r="4593" spans="2:2" x14ac:dyDescent="0.2">
      <c r="B4593" s="106"/>
    </row>
    <row r="4594" spans="2:2" x14ac:dyDescent="0.2">
      <c r="B4594" s="106"/>
    </row>
    <row r="4595" spans="2:2" x14ac:dyDescent="0.2">
      <c r="B4595" s="106"/>
    </row>
    <row r="4596" spans="2:2" x14ac:dyDescent="0.2">
      <c r="B4596" s="106"/>
    </row>
    <row r="4597" spans="2:2" x14ac:dyDescent="0.2">
      <c r="B4597" s="106"/>
    </row>
    <row r="4598" spans="2:2" x14ac:dyDescent="0.2">
      <c r="B4598" s="106"/>
    </row>
    <row r="4599" spans="2:2" x14ac:dyDescent="0.2">
      <c r="B4599" s="106"/>
    </row>
    <row r="4600" spans="2:2" x14ac:dyDescent="0.2">
      <c r="B4600" s="106"/>
    </row>
    <row r="4601" spans="2:2" x14ac:dyDescent="0.2">
      <c r="B4601" s="106"/>
    </row>
    <row r="4602" spans="2:2" x14ac:dyDescent="0.2">
      <c r="B4602" s="106"/>
    </row>
    <row r="4603" spans="2:2" x14ac:dyDescent="0.2">
      <c r="B4603" s="106"/>
    </row>
    <row r="4604" spans="2:2" x14ac:dyDescent="0.2">
      <c r="B4604" s="106"/>
    </row>
    <row r="4605" spans="2:2" x14ac:dyDescent="0.2">
      <c r="B4605" s="106"/>
    </row>
    <row r="4606" spans="2:2" x14ac:dyDescent="0.2">
      <c r="B4606" s="106"/>
    </row>
    <row r="4607" spans="2:2" x14ac:dyDescent="0.2">
      <c r="B4607" s="106"/>
    </row>
    <row r="4608" spans="2:2" x14ac:dyDescent="0.2">
      <c r="B4608" s="106"/>
    </row>
    <row r="4609" spans="2:2" x14ac:dyDescent="0.2">
      <c r="B4609" s="106"/>
    </row>
    <row r="4610" spans="2:2" x14ac:dyDescent="0.2">
      <c r="B4610" s="106"/>
    </row>
    <row r="4611" spans="2:2" x14ac:dyDescent="0.2">
      <c r="B4611" s="106"/>
    </row>
    <row r="4612" spans="2:2" x14ac:dyDescent="0.2">
      <c r="B4612" s="106"/>
    </row>
    <row r="4613" spans="2:2" x14ac:dyDescent="0.2">
      <c r="B4613" s="106"/>
    </row>
    <row r="4614" spans="2:2" x14ac:dyDescent="0.2">
      <c r="B4614" s="106"/>
    </row>
    <row r="4615" spans="2:2" x14ac:dyDescent="0.2">
      <c r="B4615" s="106"/>
    </row>
    <row r="4616" spans="2:2" x14ac:dyDescent="0.2">
      <c r="B4616" s="106"/>
    </row>
    <row r="4617" spans="2:2" x14ac:dyDescent="0.2">
      <c r="B4617" s="106"/>
    </row>
    <row r="4618" spans="2:2" x14ac:dyDescent="0.2">
      <c r="B4618" s="106"/>
    </row>
    <row r="4619" spans="2:2" x14ac:dyDescent="0.2">
      <c r="B4619" s="106"/>
    </row>
    <row r="4620" spans="2:2" x14ac:dyDescent="0.2">
      <c r="B4620" s="106"/>
    </row>
    <row r="4621" spans="2:2" x14ac:dyDescent="0.2">
      <c r="B4621" s="106"/>
    </row>
    <row r="4622" spans="2:2" x14ac:dyDescent="0.2">
      <c r="B4622" s="106"/>
    </row>
    <row r="4623" spans="2:2" x14ac:dyDescent="0.2">
      <c r="B4623" s="106"/>
    </row>
    <row r="4624" spans="2:2" x14ac:dyDescent="0.2">
      <c r="B4624" s="106"/>
    </row>
    <row r="4625" spans="2:2" x14ac:dyDescent="0.2">
      <c r="B4625" s="106"/>
    </row>
    <row r="4626" spans="2:2" x14ac:dyDescent="0.2">
      <c r="B4626" s="106"/>
    </row>
    <row r="4627" spans="2:2" x14ac:dyDescent="0.2">
      <c r="B4627" s="106"/>
    </row>
    <row r="4628" spans="2:2" x14ac:dyDescent="0.2">
      <c r="B4628" s="106"/>
    </row>
    <row r="4629" spans="2:2" x14ac:dyDescent="0.2">
      <c r="B4629" s="106"/>
    </row>
    <row r="4630" spans="2:2" x14ac:dyDescent="0.2">
      <c r="B4630" s="106"/>
    </row>
    <row r="4631" spans="2:2" x14ac:dyDescent="0.2">
      <c r="B4631" s="106"/>
    </row>
    <row r="4632" spans="2:2" x14ac:dyDescent="0.2">
      <c r="B4632" s="106"/>
    </row>
    <row r="4633" spans="2:2" x14ac:dyDescent="0.2">
      <c r="B4633" s="106"/>
    </row>
    <row r="4634" spans="2:2" x14ac:dyDescent="0.2">
      <c r="B4634" s="106"/>
    </row>
    <row r="4635" spans="2:2" x14ac:dyDescent="0.2">
      <c r="B4635" s="106"/>
    </row>
    <row r="4636" spans="2:2" x14ac:dyDescent="0.2">
      <c r="B4636" s="106"/>
    </row>
    <row r="4637" spans="2:2" x14ac:dyDescent="0.2">
      <c r="B4637" s="106"/>
    </row>
    <row r="4638" spans="2:2" x14ac:dyDescent="0.2">
      <c r="B4638" s="106"/>
    </row>
    <row r="4639" spans="2:2" x14ac:dyDescent="0.2">
      <c r="B4639" s="106"/>
    </row>
    <row r="4640" spans="2:2" x14ac:dyDescent="0.2">
      <c r="B4640" s="106"/>
    </row>
    <row r="4641" spans="2:2" x14ac:dyDescent="0.2">
      <c r="B4641" s="106"/>
    </row>
    <row r="4642" spans="2:2" x14ac:dyDescent="0.2">
      <c r="B4642" s="106"/>
    </row>
    <row r="4643" spans="2:2" x14ac:dyDescent="0.2">
      <c r="B4643" s="106"/>
    </row>
    <row r="4644" spans="2:2" x14ac:dyDescent="0.2">
      <c r="B4644" s="106"/>
    </row>
    <row r="4645" spans="2:2" x14ac:dyDescent="0.2">
      <c r="B4645" s="106"/>
    </row>
    <row r="4646" spans="2:2" x14ac:dyDescent="0.2">
      <c r="B4646" s="106"/>
    </row>
    <row r="4647" spans="2:2" x14ac:dyDescent="0.2">
      <c r="B4647" s="106"/>
    </row>
    <row r="4648" spans="2:2" x14ac:dyDescent="0.2">
      <c r="B4648" s="106"/>
    </row>
    <row r="4649" spans="2:2" x14ac:dyDescent="0.2">
      <c r="B4649" s="106"/>
    </row>
    <row r="4650" spans="2:2" x14ac:dyDescent="0.2">
      <c r="B4650" s="106"/>
    </row>
    <row r="4651" spans="2:2" x14ac:dyDescent="0.2">
      <c r="B4651" s="106"/>
    </row>
    <row r="4652" spans="2:2" x14ac:dyDescent="0.2">
      <c r="B4652" s="106"/>
    </row>
    <row r="4653" spans="2:2" x14ac:dyDescent="0.2">
      <c r="B4653" s="106"/>
    </row>
    <row r="4654" spans="2:2" x14ac:dyDescent="0.2">
      <c r="B4654" s="106"/>
    </row>
    <row r="4655" spans="2:2" x14ac:dyDescent="0.2">
      <c r="B4655" s="106"/>
    </row>
    <row r="4656" spans="2:2" x14ac:dyDescent="0.2">
      <c r="B4656" s="106"/>
    </row>
    <row r="4657" spans="2:2" x14ac:dyDescent="0.2">
      <c r="B4657" s="106"/>
    </row>
    <row r="4658" spans="2:2" x14ac:dyDescent="0.2">
      <c r="B4658" s="106"/>
    </row>
    <row r="4659" spans="2:2" x14ac:dyDescent="0.2">
      <c r="B4659" s="106"/>
    </row>
    <row r="4660" spans="2:2" x14ac:dyDescent="0.2">
      <c r="B4660" s="106"/>
    </row>
    <row r="4661" spans="2:2" x14ac:dyDescent="0.2">
      <c r="B4661" s="106"/>
    </row>
    <row r="4662" spans="2:2" x14ac:dyDescent="0.2">
      <c r="B4662" s="106"/>
    </row>
    <row r="4663" spans="2:2" x14ac:dyDescent="0.2">
      <c r="B4663" s="106"/>
    </row>
    <row r="4664" spans="2:2" x14ac:dyDescent="0.2">
      <c r="B4664" s="106"/>
    </row>
    <row r="4665" spans="2:2" x14ac:dyDescent="0.2">
      <c r="B4665" s="106"/>
    </row>
    <row r="4666" spans="2:2" x14ac:dyDescent="0.2">
      <c r="B4666" s="106"/>
    </row>
    <row r="4667" spans="2:2" x14ac:dyDescent="0.2">
      <c r="B4667" s="106"/>
    </row>
    <row r="4668" spans="2:2" x14ac:dyDescent="0.2">
      <c r="B4668" s="106"/>
    </row>
    <row r="4669" spans="2:2" x14ac:dyDescent="0.2">
      <c r="B4669" s="106"/>
    </row>
    <row r="4670" spans="2:2" x14ac:dyDescent="0.2">
      <c r="B4670" s="106"/>
    </row>
    <row r="4671" spans="2:2" x14ac:dyDescent="0.2">
      <c r="B4671" s="106"/>
    </row>
    <row r="4672" spans="2:2" x14ac:dyDescent="0.2">
      <c r="B4672" s="106"/>
    </row>
    <row r="4673" spans="2:2" x14ac:dyDescent="0.2">
      <c r="B4673" s="106"/>
    </row>
    <row r="4674" spans="2:2" x14ac:dyDescent="0.2">
      <c r="B4674" s="106"/>
    </row>
    <row r="4675" spans="2:2" x14ac:dyDescent="0.2">
      <c r="B4675" s="106"/>
    </row>
    <row r="4676" spans="2:2" x14ac:dyDescent="0.2">
      <c r="B4676" s="106"/>
    </row>
    <row r="4677" spans="2:2" x14ac:dyDescent="0.2">
      <c r="B4677" s="106"/>
    </row>
    <row r="4678" spans="2:2" x14ac:dyDescent="0.2">
      <c r="B4678" s="106"/>
    </row>
    <row r="4679" spans="2:2" x14ac:dyDescent="0.2">
      <c r="B4679" s="106"/>
    </row>
    <row r="4680" spans="2:2" x14ac:dyDescent="0.2">
      <c r="B4680" s="106"/>
    </row>
    <row r="4681" spans="2:2" x14ac:dyDescent="0.2">
      <c r="B4681" s="106"/>
    </row>
    <row r="4682" spans="2:2" x14ac:dyDescent="0.2">
      <c r="B4682" s="106"/>
    </row>
    <row r="4683" spans="2:2" x14ac:dyDescent="0.2">
      <c r="B4683" s="106"/>
    </row>
    <row r="4684" spans="2:2" x14ac:dyDescent="0.2">
      <c r="B4684" s="106"/>
    </row>
    <row r="4685" spans="2:2" x14ac:dyDescent="0.2">
      <c r="B4685" s="106"/>
    </row>
    <row r="4686" spans="2:2" x14ac:dyDescent="0.2">
      <c r="B4686" s="106"/>
    </row>
    <row r="4687" spans="2:2" x14ac:dyDescent="0.2">
      <c r="B4687" s="106"/>
    </row>
    <row r="4688" spans="2:2" x14ac:dyDescent="0.2">
      <c r="B4688" s="106"/>
    </row>
    <row r="4689" spans="2:2" x14ac:dyDescent="0.2">
      <c r="B4689" s="106"/>
    </row>
    <row r="4690" spans="2:2" x14ac:dyDescent="0.2">
      <c r="B4690" s="106"/>
    </row>
    <row r="4691" spans="2:2" x14ac:dyDescent="0.2">
      <c r="B4691" s="106"/>
    </row>
    <row r="4692" spans="2:2" x14ac:dyDescent="0.2">
      <c r="B4692" s="106"/>
    </row>
    <row r="4693" spans="2:2" x14ac:dyDescent="0.2">
      <c r="B4693" s="106"/>
    </row>
    <row r="4694" spans="2:2" x14ac:dyDescent="0.2">
      <c r="B4694" s="106"/>
    </row>
    <row r="4695" spans="2:2" x14ac:dyDescent="0.2">
      <c r="B4695" s="106"/>
    </row>
    <row r="4696" spans="2:2" x14ac:dyDescent="0.2">
      <c r="B4696" s="106"/>
    </row>
    <row r="4697" spans="2:2" x14ac:dyDescent="0.2">
      <c r="B4697" s="106"/>
    </row>
    <row r="4698" spans="2:2" x14ac:dyDescent="0.2">
      <c r="B4698" s="106"/>
    </row>
    <row r="4699" spans="2:2" x14ac:dyDescent="0.2">
      <c r="B4699" s="106"/>
    </row>
    <row r="4700" spans="2:2" x14ac:dyDescent="0.2">
      <c r="B4700" s="106"/>
    </row>
    <row r="4701" spans="2:2" x14ac:dyDescent="0.2">
      <c r="B4701" s="106"/>
    </row>
    <row r="4702" spans="2:2" x14ac:dyDescent="0.2">
      <c r="B4702" s="106"/>
    </row>
    <row r="4703" spans="2:2" x14ac:dyDescent="0.2">
      <c r="B4703" s="106"/>
    </row>
    <row r="4704" spans="2:2" x14ac:dyDescent="0.2">
      <c r="B4704" s="106"/>
    </row>
    <row r="4705" spans="2:2" x14ac:dyDescent="0.2">
      <c r="B4705" s="106"/>
    </row>
    <row r="4706" spans="2:2" x14ac:dyDescent="0.2">
      <c r="B4706" s="106"/>
    </row>
    <row r="4707" spans="2:2" x14ac:dyDescent="0.2">
      <c r="B4707" s="106"/>
    </row>
    <row r="4708" spans="2:2" x14ac:dyDescent="0.2">
      <c r="B4708" s="106"/>
    </row>
    <row r="4709" spans="2:2" x14ac:dyDescent="0.2">
      <c r="B4709" s="106"/>
    </row>
    <row r="4710" spans="2:2" x14ac:dyDescent="0.2">
      <c r="B4710" s="106"/>
    </row>
    <row r="4711" spans="2:2" x14ac:dyDescent="0.2">
      <c r="B4711" s="106"/>
    </row>
    <row r="4712" spans="2:2" x14ac:dyDescent="0.2">
      <c r="B4712" s="106"/>
    </row>
    <row r="4713" spans="2:2" x14ac:dyDescent="0.2">
      <c r="B4713" s="106"/>
    </row>
    <row r="4714" spans="2:2" x14ac:dyDescent="0.2">
      <c r="B4714" s="106"/>
    </row>
    <row r="4715" spans="2:2" x14ac:dyDescent="0.2">
      <c r="B4715" s="106"/>
    </row>
    <row r="4716" spans="2:2" x14ac:dyDescent="0.2">
      <c r="B4716" s="106"/>
    </row>
    <row r="4717" spans="2:2" x14ac:dyDescent="0.2">
      <c r="B4717" s="106"/>
    </row>
    <row r="4718" spans="2:2" x14ac:dyDescent="0.2">
      <c r="B4718" s="106"/>
    </row>
    <row r="4719" spans="2:2" x14ac:dyDescent="0.2">
      <c r="B4719" s="106"/>
    </row>
    <row r="4720" spans="2:2" x14ac:dyDescent="0.2">
      <c r="B4720" s="106"/>
    </row>
    <row r="4721" spans="2:2" x14ac:dyDescent="0.2">
      <c r="B4721" s="106"/>
    </row>
    <row r="4722" spans="2:2" x14ac:dyDescent="0.2">
      <c r="B4722" s="106"/>
    </row>
    <row r="4723" spans="2:2" x14ac:dyDescent="0.2">
      <c r="B4723" s="106"/>
    </row>
    <row r="4724" spans="2:2" x14ac:dyDescent="0.2">
      <c r="B4724" s="106"/>
    </row>
    <row r="4725" spans="2:2" x14ac:dyDescent="0.2">
      <c r="B4725" s="106"/>
    </row>
    <row r="4726" spans="2:2" x14ac:dyDescent="0.2">
      <c r="B4726" s="106"/>
    </row>
    <row r="4727" spans="2:2" x14ac:dyDescent="0.2">
      <c r="B4727" s="106"/>
    </row>
    <row r="4728" spans="2:2" x14ac:dyDescent="0.2">
      <c r="B4728" s="106"/>
    </row>
    <row r="4729" spans="2:2" x14ac:dyDescent="0.2">
      <c r="B4729" s="106"/>
    </row>
    <row r="4730" spans="2:2" x14ac:dyDescent="0.2">
      <c r="B4730" s="106"/>
    </row>
    <row r="4731" spans="2:2" x14ac:dyDescent="0.2">
      <c r="B4731" s="106"/>
    </row>
    <row r="4732" spans="2:2" x14ac:dyDescent="0.2">
      <c r="B4732" s="106"/>
    </row>
    <row r="4733" spans="2:2" x14ac:dyDescent="0.2">
      <c r="B4733" s="106"/>
    </row>
    <row r="4734" spans="2:2" x14ac:dyDescent="0.2">
      <c r="B4734" s="106"/>
    </row>
    <row r="4735" spans="2:2" x14ac:dyDescent="0.2">
      <c r="B4735" s="106"/>
    </row>
    <row r="4736" spans="2:2" x14ac:dyDescent="0.2">
      <c r="B4736" s="106"/>
    </row>
    <row r="4737" spans="2:2" x14ac:dyDescent="0.2">
      <c r="B4737" s="106"/>
    </row>
    <row r="4738" spans="2:2" x14ac:dyDescent="0.2">
      <c r="B4738" s="106"/>
    </row>
    <row r="4739" spans="2:2" x14ac:dyDescent="0.2">
      <c r="B4739" s="106"/>
    </row>
    <row r="4740" spans="2:2" x14ac:dyDescent="0.2">
      <c r="B4740" s="106"/>
    </row>
    <row r="4741" spans="2:2" x14ac:dyDescent="0.2">
      <c r="B4741" s="106"/>
    </row>
    <row r="4742" spans="2:2" x14ac:dyDescent="0.2">
      <c r="B4742" s="106"/>
    </row>
    <row r="4743" spans="2:2" x14ac:dyDescent="0.2">
      <c r="B4743" s="106"/>
    </row>
    <row r="4744" spans="2:2" x14ac:dyDescent="0.2">
      <c r="B4744" s="106"/>
    </row>
    <row r="4745" spans="2:2" x14ac:dyDescent="0.2">
      <c r="B4745" s="106"/>
    </row>
    <row r="4746" spans="2:2" x14ac:dyDescent="0.2">
      <c r="B4746" s="106"/>
    </row>
    <row r="4747" spans="2:2" x14ac:dyDescent="0.2">
      <c r="B4747" s="106"/>
    </row>
    <row r="4748" spans="2:2" x14ac:dyDescent="0.2">
      <c r="B4748" s="106"/>
    </row>
    <row r="4749" spans="2:2" x14ac:dyDescent="0.2">
      <c r="B4749" s="106"/>
    </row>
    <row r="4750" spans="2:2" x14ac:dyDescent="0.2">
      <c r="B4750" s="106"/>
    </row>
    <row r="4751" spans="2:2" x14ac:dyDescent="0.2">
      <c r="B4751" s="106"/>
    </row>
    <row r="4752" spans="2:2" x14ac:dyDescent="0.2">
      <c r="B4752" s="106"/>
    </row>
    <row r="4753" spans="2:2" x14ac:dyDescent="0.2">
      <c r="B4753" s="106"/>
    </row>
    <row r="4754" spans="2:2" x14ac:dyDescent="0.2">
      <c r="B4754" s="106"/>
    </row>
    <row r="4755" spans="2:2" x14ac:dyDescent="0.2">
      <c r="B4755" s="106"/>
    </row>
    <row r="4756" spans="2:2" x14ac:dyDescent="0.2">
      <c r="B4756" s="106"/>
    </row>
    <row r="4757" spans="2:2" x14ac:dyDescent="0.2">
      <c r="B4757" s="106"/>
    </row>
    <row r="4758" spans="2:2" x14ac:dyDescent="0.2">
      <c r="B4758" s="106"/>
    </row>
    <row r="4759" spans="2:2" x14ac:dyDescent="0.2">
      <c r="B4759" s="106"/>
    </row>
    <row r="4760" spans="2:2" x14ac:dyDescent="0.2">
      <c r="B4760" s="106"/>
    </row>
    <row r="4761" spans="2:2" x14ac:dyDescent="0.2">
      <c r="B4761" s="106"/>
    </row>
    <row r="4762" spans="2:2" x14ac:dyDescent="0.2">
      <c r="B4762" s="106"/>
    </row>
    <row r="4763" spans="2:2" x14ac:dyDescent="0.2">
      <c r="B4763" s="106"/>
    </row>
    <row r="4764" spans="2:2" x14ac:dyDescent="0.2">
      <c r="B4764" s="106"/>
    </row>
    <row r="4765" spans="2:2" x14ac:dyDescent="0.2">
      <c r="B4765" s="106"/>
    </row>
    <row r="4766" spans="2:2" x14ac:dyDescent="0.2">
      <c r="B4766" s="106"/>
    </row>
    <row r="4767" spans="2:2" x14ac:dyDescent="0.2">
      <c r="B4767" s="106"/>
    </row>
    <row r="4768" spans="2:2" x14ac:dyDescent="0.2">
      <c r="B4768" s="106"/>
    </row>
    <row r="4769" spans="2:2" x14ac:dyDescent="0.2">
      <c r="B4769" s="106"/>
    </row>
    <row r="4770" spans="2:2" x14ac:dyDescent="0.2">
      <c r="B4770" s="106"/>
    </row>
    <row r="4771" spans="2:2" x14ac:dyDescent="0.2">
      <c r="B4771" s="106"/>
    </row>
    <row r="4772" spans="2:2" x14ac:dyDescent="0.2">
      <c r="B4772" s="106"/>
    </row>
    <row r="4773" spans="2:2" x14ac:dyDescent="0.2">
      <c r="B4773" s="106"/>
    </row>
    <row r="4774" spans="2:2" x14ac:dyDescent="0.2">
      <c r="B4774" s="106"/>
    </row>
    <row r="4775" spans="2:2" x14ac:dyDescent="0.2">
      <c r="B4775" s="106"/>
    </row>
    <row r="4776" spans="2:2" x14ac:dyDescent="0.2">
      <c r="B4776" s="106"/>
    </row>
    <row r="4777" spans="2:2" x14ac:dyDescent="0.2">
      <c r="B4777" s="106"/>
    </row>
    <row r="4778" spans="2:2" x14ac:dyDescent="0.2">
      <c r="B4778" s="106"/>
    </row>
    <row r="4779" spans="2:2" x14ac:dyDescent="0.2">
      <c r="B4779" s="106"/>
    </row>
    <row r="4780" spans="2:2" x14ac:dyDescent="0.2">
      <c r="B4780" s="106"/>
    </row>
    <row r="4781" spans="2:2" x14ac:dyDescent="0.2">
      <c r="B4781" s="106"/>
    </row>
    <row r="4782" spans="2:2" x14ac:dyDescent="0.2">
      <c r="B4782" s="106"/>
    </row>
    <row r="4783" spans="2:2" x14ac:dyDescent="0.2">
      <c r="B4783" s="106"/>
    </row>
    <row r="4784" spans="2:2" x14ac:dyDescent="0.2">
      <c r="B4784" s="106"/>
    </row>
    <row r="4785" spans="2:2" x14ac:dyDescent="0.2">
      <c r="B4785" s="106"/>
    </row>
    <row r="4786" spans="2:2" x14ac:dyDescent="0.2">
      <c r="B4786" s="106"/>
    </row>
    <row r="4787" spans="2:2" x14ac:dyDescent="0.2">
      <c r="B4787" s="106"/>
    </row>
    <row r="4788" spans="2:2" x14ac:dyDescent="0.2">
      <c r="B4788" s="106"/>
    </row>
    <row r="4789" spans="2:2" x14ac:dyDescent="0.2">
      <c r="B4789" s="106"/>
    </row>
    <row r="4790" spans="2:2" x14ac:dyDescent="0.2">
      <c r="B4790" s="106"/>
    </row>
    <row r="4791" spans="2:2" x14ac:dyDescent="0.2">
      <c r="B4791" s="106"/>
    </row>
    <row r="4792" spans="2:2" x14ac:dyDescent="0.2">
      <c r="B4792" s="106"/>
    </row>
    <row r="4793" spans="2:2" x14ac:dyDescent="0.2">
      <c r="B4793" s="106"/>
    </row>
    <row r="4794" spans="2:2" x14ac:dyDescent="0.2">
      <c r="B4794" s="106"/>
    </row>
    <row r="4795" spans="2:2" x14ac:dyDescent="0.2">
      <c r="B4795" s="106"/>
    </row>
    <row r="4796" spans="2:2" x14ac:dyDescent="0.2">
      <c r="B4796" s="106"/>
    </row>
    <row r="4797" spans="2:2" x14ac:dyDescent="0.2">
      <c r="B4797" s="106"/>
    </row>
    <row r="4798" spans="2:2" x14ac:dyDescent="0.2">
      <c r="B4798" s="106"/>
    </row>
    <row r="4799" spans="2:2" x14ac:dyDescent="0.2">
      <c r="B4799" s="106"/>
    </row>
    <row r="4800" spans="2:2" x14ac:dyDescent="0.2">
      <c r="B4800" s="106"/>
    </row>
    <row r="4801" spans="2:2" x14ac:dyDescent="0.2">
      <c r="B4801" s="106"/>
    </row>
    <row r="4802" spans="2:2" x14ac:dyDescent="0.2">
      <c r="B4802" s="106"/>
    </row>
    <row r="4803" spans="2:2" x14ac:dyDescent="0.2">
      <c r="B4803" s="106"/>
    </row>
    <row r="4804" spans="2:2" x14ac:dyDescent="0.2">
      <c r="B4804" s="106"/>
    </row>
    <row r="4805" spans="2:2" x14ac:dyDescent="0.2">
      <c r="B4805" s="106"/>
    </row>
    <row r="4806" spans="2:2" x14ac:dyDescent="0.2">
      <c r="B4806" s="106"/>
    </row>
    <row r="4807" spans="2:2" x14ac:dyDescent="0.2">
      <c r="B4807" s="106"/>
    </row>
    <row r="4808" spans="2:2" x14ac:dyDescent="0.2">
      <c r="B4808" s="106"/>
    </row>
    <row r="4809" spans="2:2" x14ac:dyDescent="0.2">
      <c r="B4809" s="106"/>
    </row>
    <row r="4810" spans="2:2" x14ac:dyDescent="0.2">
      <c r="B4810" s="106"/>
    </row>
    <row r="4811" spans="2:2" x14ac:dyDescent="0.2">
      <c r="B4811" s="106"/>
    </row>
    <row r="4812" spans="2:2" x14ac:dyDescent="0.2">
      <c r="B4812" s="106"/>
    </row>
    <row r="4813" spans="2:2" x14ac:dyDescent="0.2">
      <c r="B4813" s="106"/>
    </row>
    <row r="4814" spans="2:2" x14ac:dyDescent="0.2">
      <c r="B4814" s="106"/>
    </row>
    <row r="4815" spans="2:2" x14ac:dyDescent="0.2">
      <c r="B4815" s="106"/>
    </row>
    <row r="4816" spans="2:2" x14ac:dyDescent="0.2">
      <c r="B4816" s="106"/>
    </row>
    <row r="4817" spans="2:2" x14ac:dyDescent="0.2">
      <c r="B4817" s="106"/>
    </row>
    <row r="4818" spans="2:2" x14ac:dyDescent="0.2">
      <c r="B4818" s="106"/>
    </row>
    <row r="4819" spans="2:2" x14ac:dyDescent="0.2">
      <c r="B4819" s="106"/>
    </row>
    <row r="4820" spans="2:2" x14ac:dyDescent="0.2">
      <c r="B4820" s="106"/>
    </row>
    <row r="4821" spans="2:2" x14ac:dyDescent="0.2">
      <c r="B4821" s="106"/>
    </row>
    <row r="4822" spans="2:2" x14ac:dyDescent="0.2">
      <c r="B4822" s="106"/>
    </row>
    <row r="4823" spans="2:2" x14ac:dyDescent="0.2">
      <c r="B4823" s="106"/>
    </row>
    <row r="4824" spans="2:2" x14ac:dyDescent="0.2">
      <c r="B4824" s="106"/>
    </row>
    <row r="4825" spans="2:2" x14ac:dyDescent="0.2">
      <c r="B4825" s="106"/>
    </row>
    <row r="4826" spans="2:2" x14ac:dyDescent="0.2">
      <c r="B4826" s="106"/>
    </row>
    <row r="4827" spans="2:2" x14ac:dyDescent="0.2">
      <c r="B4827" s="106"/>
    </row>
    <row r="4828" spans="2:2" x14ac:dyDescent="0.2">
      <c r="B4828" s="106"/>
    </row>
    <row r="4829" spans="2:2" x14ac:dyDescent="0.2">
      <c r="B4829" s="106"/>
    </row>
    <row r="4830" spans="2:2" x14ac:dyDescent="0.2">
      <c r="B4830" s="106"/>
    </row>
    <row r="4831" spans="2:2" x14ac:dyDescent="0.2">
      <c r="B4831" s="106"/>
    </row>
    <row r="4832" spans="2:2" x14ac:dyDescent="0.2">
      <c r="B4832" s="106"/>
    </row>
    <row r="4833" spans="2:2" x14ac:dyDescent="0.2">
      <c r="B4833" s="106"/>
    </row>
    <row r="4834" spans="2:2" x14ac:dyDescent="0.2">
      <c r="B4834" s="106"/>
    </row>
    <row r="4835" spans="2:2" x14ac:dyDescent="0.2">
      <c r="B4835" s="106"/>
    </row>
    <row r="4836" spans="2:2" x14ac:dyDescent="0.2">
      <c r="B4836" s="106"/>
    </row>
    <row r="4837" spans="2:2" x14ac:dyDescent="0.2">
      <c r="B4837" s="106"/>
    </row>
    <row r="4838" spans="2:2" x14ac:dyDescent="0.2">
      <c r="B4838" s="106"/>
    </row>
    <row r="4839" spans="2:2" x14ac:dyDescent="0.2">
      <c r="B4839" s="106"/>
    </row>
    <row r="4840" spans="2:2" x14ac:dyDescent="0.2">
      <c r="B4840" s="106"/>
    </row>
    <row r="4841" spans="2:2" x14ac:dyDescent="0.2">
      <c r="B4841" s="106"/>
    </row>
    <row r="4842" spans="2:2" x14ac:dyDescent="0.2">
      <c r="B4842" s="106"/>
    </row>
    <row r="4843" spans="2:2" x14ac:dyDescent="0.2">
      <c r="B4843" s="106"/>
    </row>
    <row r="4844" spans="2:2" x14ac:dyDescent="0.2">
      <c r="B4844" s="106"/>
    </row>
    <row r="4845" spans="2:2" x14ac:dyDescent="0.2">
      <c r="B4845" s="106"/>
    </row>
    <row r="4846" spans="2:2" x14ac:dyDescent="0.2">
      <c r="B4846" s="106"/>
    </row>
    <row r="4847" spans="2:2" x14ac:dyDescent="0.2">
      <c r="B4847" s="106"/>
    </row>
    <row r="4848" spans="2:2" x14ac:dyDescent="0.2">
      <c r="B4848" s="106"/>
    </row>
    <row r="4849" spans="2:2" x14ac:dyDescent="0.2">
      <c r="B4849" s="106"/>
    </row>
    <row r="4850" spans="2:2" x14ac:dyDescent="0.2">
      <c r="B4850" s="106"/>
    </row>
    <row r="4851" spans="2:2" x14ac:dyDescent="0.2">
      <c r="B4851" s="106"/>
    </row>
    <row r="4852" spans="2:2" x14ac:dyDescent="0.2">
      <c r="B4852" s="106"/>
    </row>
    <row r="4853" spans="2:2" x14ac:dyDescent="0.2">
      <c r="B4853" s="106"/>
    </row>
    <row r="4854" spans="2:2" x14ac:dyDescent="0.2">
      <c r="B4854" s="106"/>
    </row>
    <row r="4855" spans="2:2" x14ac:dyDescent="0.2">
      <c r="B4855" s="106"/>
    </row>
    <row r="4856" spans="2:2" x14ac:dyDescent="0.2">
      <c r="B4856" s="106"/>
    </row>
    <row r="4857" spans="2:2" x14ac:dyDescent="0.2">
      <c r="B4857" s="106"/>
    </row>
    <row r="4858" spans="2:2" x14ac:dyDescent="0.2">
      <c r="B4858" s="106"/>
    </row>
    <row r="4859" spans="2:2" x14ac:dyDescent="0.2">
      <c r="B4859" s="106"/>
    </row>
    <row r="4860" spans="2:2" x14ac:dyDescent="0.2">
      <c r="B4860" s="106"/>
    </row>
    <row r="4861" spans="2:2" x14ac:dyDescent="0.2">
      <c r="B4861" s="106"/>
    </row>
    <row r="4862" spans="2:2" x14ac:dyDescent="0.2">
      <c r="B4862" s="106"/>
    </row>
    <row r="4863" spans="2:2" x14ac:dyDescent="0.2">
      <c r="B4863" s="106"/>
    </row>
    <row r="4864" spans="2:2" x14ac:dyDescent="0.2">
      <c r="B4864" s="106"/>
    </row>
    <row r="4865" spans="2:2" x14ac:dyDescent="0.2">
      <c r="B4865" s="106"/>
    </row>
    <row r="4866" spans="2:2" x14ac:dyDescent="0.2">
      <c r="B4866" s="106"/>
    </row>
    <row r="4867" spans="2:2" x14ac:dyDescent="0.2">
      <c r="B4867" s="106"/>
    </row>
    <row r="4868" spans="2:2" x14ac:dyDescent="0.2">
      <c r="B4868" s="106"/>
    </row>
    <row r="4869" spans="2:2" x14ac:dyDescent="0.2">
      <c r="B4869" s="106"/>
    </row>
    <row r="4870" spans="2:2" x14ac:dyDescent="0.2">
      <c r="B4870" s="106"/>
    </row>
    <row r="4871" spans="2:2" x14ac:dyDescent="0.2">
      <c r="B4871" s="106"/>
    </row>
    <row r="4872" spans="2:2" x14ac:dyDescent="0.2">
      <c r="B4872" s="106"/>
    </row>
    <row r="4873" spans="2:2" x14ac:dyDescent="0.2">
      <c r="B4873" s="106"/>
    </row>
    <row r="4874" spans="2:2" x14ac:dyDescent="0.2">
      <c r="B4874" s="106"/>
    </row>
    <row r="4875" spans="2:2" x14ac:dyDescent="0.2">
      <c r="B4875" s="106"/>
    </row>
    <row r="4876" spans="2:2" x14ac:dyDescent="0.2">
      <c r="B4876" s="106"/>
    </row>
    <row r="4877" spans="2:2" x14ac:dyDescent="0.2">
      <c r="B4877" s="106"/>
    </row>
    <row r="4878" spans="2:2" x14ac:dyDescent="0.2">
      <c r="B4878" s="106"/>
    </row>
    <row r="4879" spans="2:2" x14ac:dyDescent="0.2">
      <c r="B4879" s="106"/>
    </row>
    <row r="4880" spans="2:2" x14ac:dyDescent="0.2">
      <c r="B4880" s="106"/>
    </row>
    <row r="4881" spans="2:2" x14ac:dyDescent="0.2">
      <c r="B4881" s="106"/>
    </row>
    <row r="4882" spans="2:2" x14ac:dyDescent="0.2">
      <c r="B4882" s="106"/>
    </row>
    <row r="4883" spans="2:2" x14ac:dyDescent="0.2">
      <c r="B4883" s="106"/>
    </row>
    <row r="4884" spans="2:2" x14ac:dyDescent="0.2">
      <c r="B4884" s="106"/>
    </row>
    <row r="4885" spans="2:2" x14ac:dyDescent="0.2">
      <c r="B4885" s="106"/>
    </row>
    <row r="4886" spans="2:2" x14ac:dyDescent="0.2">
      <c r="B4886" s="106"/>
    </row>
    <row r="4887" spans="2:2" x14ac:dyDescent="0.2">
      <c r="B4887" s="106"/>
    </row>
    <row r="4888" spans="2:2" x14ac:dyDescent="0.2">
      <c r="B4888" s="106"/>
    </row>
    <row r="4889" spans="2:2" x14ac:dyDescent="0.2">
      <c r="B4889" s="106"/>
    </row>
    <row r="4890" spans="2:2" x14ac:dyDescent="0.2">
      <c r="B4890" s="106"/>
    </row>
    <row r="4891" spans="2:2" x14ac:dyDescent="0.2">
      <c r="B4891" s="106"/>
    </row>
    <row r="4892" spans="2:2" x14ac:dyDescent="0.2">
      <c r="B4892" s="106"/>
    </row>
    <row r="4893" spans="2:2" x14ac:dyDescent="0.2">
      <c r="B4893" s="106"/>
    </row>
    <row r="4894" spans="2:2" x14ac:dyDescent="0.2">
      <c r="B4894" s="106"/>
    </row>
    <row r="4895" spans="2:2" x14ac:dyDescent="0.2">
      <c r="B4895" s="106"/>
    </row>
    <row r="4896" spans="2:2" x14ac:dyDescent="0.2">
      <c r="B4896" s="106"/>
    </row>
    <row r="4897" spans="2:2" x14ac:dyDescent="0.2">
      <c r="B4897" s="106"/>
    </row>
    <row r="4898" spans="2:2" x14ac:dyDescent="0.2">
      <c r="B4898" s="106"/>
    </row>
    <row r="4899" spans="2:2" x14ac:dyDescent="0.2">
      <c r="B4899" s="106"/>
    </row>
    <row r="4900" spans="2:2" x14ac:dyDescent="0.2">
      <c r="B4900" s="106"/>
    </row>
    <row r="4901" spans="2:2" x14ac:dyDescent="0.2">
      <c r="B4901" s="106"/>
    </row>
    <row r="4902" spans="2:2" x14ac:dyDescent="0.2">
      <c r="B4902" s="106"/>
    </row>
    <row r="4903" spans="2:2" x14ac:dyDescent="0.2">
      <c r="B4903" s="106"/>
    </row>
    <row r="4904" spans="2:2" x14ac:dyDescent="0.2">
      <c r="B4904" s="106"/>
    </row>
    <row r="4905" spans="2:2" x14ac:dyDescent="0.2">
      <c r="B4905" s="106"/>
    </row>
    <row r="4906" spans="2:2" x14ac:dyDescent="0.2">
      <c r="B4906" s="106"/>
    </row>
    <row r="4907" spans="2:2" x14ac:dyDescent="0.2">
      <c r="B4907" s="106"/>
    </row>
    <row r="4908" spans="2:2" x14ac:dyDescent="0.2">
      <c r="B4908" s="106"/>
    </row>
    <row r="4909" spans="2:2" x14ac:dyDescent="0.2">
      <c r="B4909" s="106"/>
    </row>
    <row r="4910" spans="2:2" x14ac:dyDescent="0.2">
      <c r="B4910" s="106"/>
    </row>
    <row r="4911" spans="2:2" x14ac:dyDescent="0.2">
      <c r="B4911" s="106"/>
    </row>
    <row r="4912" spans="2:2" x14ac:dyDescent="0.2">
      <c r="B4912" s="106"/>
    </row>
    <row r="4913" spans="2:2" x14ac:dyDescent="0.2">
      <c r="B4913" s="106"/>
    </row>
    <row r="4914" spans="2:2" x14ac:dyDescent="0.2">
      <c r="B4914" s="106"/>
    </row>
    <row r="4915" spans="2:2" x14ac:dyDescent="0.2">
      <c r="B4915" s="106"/>
    </row>
    <row r="4916" spans="2:2" x14ac:dyDescent="0.2">
      <c r="B4916" s="106"/>
    </row>
    <row r="4917" spans="2:2" x14ac:dyDescent="0.2">
      <c r="B4917" s="106"/>
    </row>
    <row r="4918" spans="2:2" x14ac:dyDescent="0.2">
      <c r="B4918" s="106"/>
    </row>
    <row r="4919" spans="2:2" x14ac:dyDescent="0.2">
      <c r="B4919" s="106"/>
    </row>
    <row r="4920" spans="2:2" x14ac:dyDescent="0.2">
      <c r="B4920" s="106"/>
    </row>
    <row r="4921" spans="2:2" x14ac:dyDescent="0.2">
      <c r="B4921" s="106"/>
    </row>
    <row r="4922" spans="2:2" x14ac:dyDescent="0.2">
      <c r="B4922" s="106"/>
    </row>
    <row r="4923" spans="2:2" x14ac:dyDescent="0.2">
      <c r="B4923" s="106"/>
    </row>
    <row r="4924" spans="2:2" x14ac:dyDescent="0.2">
      <c r="B4924" s="106"/>
    </row>
    <row r="4925" spans="2:2" x14ac:dyDescent="0.2">
      <c r="B4925" s="106"/>
    </row>
    <row r="4926" spans="2:2" x14ac:dyDescent="0.2">
      <c r="B4926" s="106"/>
    </row>
    <row r="4927" spans="2:2" x14ac:dyDescent="0.2">
      <c r="B4927" s="106"/>
    </row>
    <row r="4928" spans="2:2" x14ac:dyDescent="0.2">
      <c r="B4928" s="106"/>
    </row>
    <row r="4929" spans="2:2" x14ac:dyDescent="0.2">
      <c r="B4929" s="106"/>
    </row>
    <row r="4930" spans="2:2" x14ac:dyDescent="0.2">
      <c r="B4930" s="106"/>
    </row>
    <row r="4931" spans="2:2" x14ac:dyDescent="0.2">
      <c r="B4931" s="106"/>
    </row>
    <row r="4932" spans="2:2" x14ac:dyDescent="0.2">
      <c r="B4932" s="106"/>
    </row>
    <row r="4933" spans="2:2" x14ac:dyDescent="0.2">
      <c r="B4933" s="106"/>
    </row>
    <row r="4934" spans="2:2" x14ac:dyDescent="0.2">
      <c r="B4934" s="106"/>
    </row>
    <row r="4935" spans="2:2" x14ac:dyDescent="0.2">
      <c r="B4935" s="106"/>
    </row>
    <row r="4936" spans="2:2" x14ac:dyDescent="0.2">
      <c r="B4936" s="106"/>
    </row>
    <row r="4937" spans="2:2" x14ac:dyDescent="0.2">
      <c r="B4937" s="106"/>
    </row>
    <row r="4938" spans="2:2" x14ac:dyDescent="0.2">
      <c r="B4938" s="106"/>
    </row>
    <row r="4939" spans="2:2" x14ac:dyDescent="0.2">
      <c r="B4939" s="106"/>
    </row>
    <row r="4940" spans="2:2" x14ac:dyDescent="0.2">
      <c r="B4940" s="106"/>
    </row>
    <row r="4941" spans="2:2" x14ac:dyDescent="0.2">
      <c r="B4941" s="106"/>
    </row>
    <row r="4942" spans="2:2" x14ac:dyDescent="0.2">
      <c r="B4942" s="106"/>
    </row>
    <row r="4943" spans="2:2" x14ac:dyDescent="0.2">
      <c r="B4943" s="106"/>
    </row>
    <row r="4944" spans="2:2" x14ac:dyDescent="0.2">
      <c r="B4944" s="106"/>
    </row>
    <row r="4945" spans="2:2" x14ac:dyDescent="0.2">
      <c r="B4945" s="106"/>
    </row>
    <row r="4946" spans="2:2" x14ac:dyDescent="0.2">
      <c r="B4946" s="106"/>
    </row>
    <row r="4947" spans="2:2" x14ac:dyDescent="0.2">
      <c r="B4947" s="106"/>
    </row>
    <row r="4948" spans="2:2" x14ac:dyDescent="0.2">
      <c r="B4948" s="106"/>
    </row>
    <row r="4949" spans="2:2" x14ac:dyDescent="0.2">
      <c r="B4949" s="106"/>
    </row>
    <row r="4950" spans="2:2" x14ac:dyDescent="0.2">
      <c r="B4950" s="106"/>
    </row>
    <row r="4951" spans="2:2" x14ac:dyDescent="0.2">
      <c r="B4951" s="106"/>
    </row>
    <row r="4952" spans="2:2" x14ac:dyDescent="0.2">
      <c r="B4952" s="106"/>
    </row>
    <row r="4953" spans="2:2" x14ac:dyDescent="0.2">
      <c r="B4953" s="106"/>
    </row>
    <row r="4954" spans="2:2" x14ac:dyDescent="0.2">
      <c r="B4954" s="106"/>
    </row>
    <row r="4955" spans="2:2" x14ac:dyDescent="0.2">
      <c r="B4955" s="106"/>
    </row>
    <row r="4956" spans="2:2" x14ac:dyDescent="0.2">
      <c r="B4956" s="106"/>
    </row>
    <row r="4957" spans="2:2" x14ac:dyDescent="0.2">
      <c r="B4957" s="106"/>
    </row>
    <row r="4958" spans="2:2" x14ac:dyDescent="0.2">
      <c r="B4958" s="106"/>
    </row>
    <row r="4959" spans="2:2" x14ac:dyDescent="0.2">
      <c r="B4959" s="106"/>
    </row>
    <row r="4960" spans="2:2" x14ac:dyDescent="0.2">
      <c r="B4960" s="106"/>
    </row>
    <row r="4961" spans="2:2" x14ac:dyDescent="0.2">
      <c r="B4961" s="106"/>
    </row>
    <row r="4962" spans="2:2" x14ac:dyDescent="0.2">
      <c r="B4962" s="106"/>
    </row>
    <row r="4963" spans="2:2" x14ac:dyDescent="0.2">
      <c r="B4963" s="106"/>
    </row>
    <row r="4964" spans="2:2" x14ac:dyDescent="0.2">
      <c r="B4964" s="106"/>
    </row>
    <row r="4965" spans="2:2" x14ac:dyDescent="0.2">
      <c r="B4965" s="106"/>
    </row>
    <row r="4966" spans="2:2" x14ac:dyDescent="0.2">
      <c r="B4966" s="106"/>
    </row>
    <row r="4967" spans="2:2" x14ac:dyDescent="0.2">
      <c r="B4967" s="106"/>
    </row>
    <row r="4968" spans="2:2" x14ac:dyDescent="0.2">
      <c r="B4968" s="106"/>
    </row>
    <row r="4969" spans="2:2" x14ac:dyDescent="0.2">
      <c r="B4969" s="106"/>
    </row>
    <row r="4970" spans="2:2" x14ac:dyDescent="0.2">
      <c r="B4970" s="106"/>
    </row>
    <row r="4971" spans="2:2" x14ac:dyDescent="0.2">
      <c r="B4971" s="106"/>
    </row>
    <row r="4972" spans="2:2" x14ac:dyDescent="0.2">
      <c r="B4972" s="106"/>
    </row>
    <row r="4973" spans="2:2" x14ac:dyDescent="0.2">
      <c r="B4973" s="106"/>
    </row>
    <row r="4974" spans="2:2" x14ac:dyDescent="0.2">
      <c r="B4974" s="106"/>
    </row>
    <row r="4975" spans="2:2" x14ac:dyDescent="0.2">
      <c r="B4975" s="106"/>
    </row>
    <row r="4976" spans="2:2" x14ac:dyDescent="0.2">
      <c r="B4976" s="106"/>
    </row>
    <row r="4977" spans="2:2" x14ac:dyDescent="0.2">
      <c r="B4977" s="106"/>
    </row>
    <row r="4978" spans="2:2" x14ac:dyDescent="0.2">
      <c r="B4978" s="106"/>
    </row>
    <row r="4979" spans="2:2" x14ac:dyDescent="0.2">
      <c r="B4979" s="106"/>
    </row>
    <row r="4980" spans="2:2" x14ac:dyDescent="0.2">
      <c r="B4980" s="106"/>
    </row>
    <row r="4981" spans="2:2" x14ac:dyDescent="0.2">
      <c r="B4981" s="106"/>
    </row>
    <row r="4982" spans="2:2" x14ac:dyDescent="0.2">
      <c r="B4982" s="106"/>
    </row>
    <row r="4983" spans="2:2" x14ac:dyDescent="0.2">
      <c r="B4983" s="106"/>
    </row>
    <row r="4984" spans="2:2" x14ac:dyDescent="0.2">
      <c r="B4984" s="106"/>
    </row>
    <row r="4985" spans="2:2" x14ac:dyDescent="0.2">
      <c r="B4985" s="106"/>
    </row>
    <row r="4986" spans="2:2" x14ac:dyDescent="0.2">
      <c r="B4986" s="106"/>
    </row>
    <row r="4987" spans="2:2" x14ac:dyDescent="0.2">
      <c r="B4987" s="106"/>
    </row>
    <row r="4988" spans="2:2" x14ac:dyDescent="0.2">
      <c r="B4988" s="106"/>
    </row>
    <row r="4989" spans="2:2" x14ac:dyDescent="0.2">
      <c r="B4989" s="106"/>
    </row>
    <row r="4990" spans="2:2" x14ac:dyDescent="0.2">
      <c r="B4990" s="106"/>
    </row>
    <row r="4991" spans="2:2" x14ac:dyDescent="0.2">
      <c r="B4991" s="106"/>
    </row>
    <row r="4992" spans="2:2" x14ac:dyDescent="0.2">
      <c r="B4992" s="106"/>
    </row>
    <row r="4993" spans="2:2" x14ac:dyDescent="0.2">
      <c r="B4993" s="106"/>
    </row>
    <row r="4994" spans="2:2" x14ac:dyDescent="0.2">
      <c r="B4994" s="106"/>
    </row>
    <row r="4995" spans="2:2" x14ac:dyDescent="0.2">
      <c r="B4995" s="106"/>
    </row>
    <row r="4996" spans="2:2" x14ac:dyDescent="0.2">
      <c r="B4996" s="106"/>
    </row>
    <row r="4997" spans="2:2" x14ac:dyDescent="0.2">
      <c r="B4997" s="106"/>
    </row>
    <row r="4998" spans="2:2" x14ac:dyDescent="0.2">
      <c r="B4998" s="106"/>
    </row>
    <row r="4999" spans="2:2" x14ac:dyDescent="0.2">
      <c r="B4999" s="106"/>
    </row>
    <row r="5000" spans="2:2" x14ac:dyDescent="0.2">
      <c r="B5000" s="106"/>
    </row>
    <row r="5001" spans="2:2" x14ac:dyDescent="0.2">
      <c r="B5001" s="106"/>
    </row>
    <row r="5002" spans="2:2" x14ac:dyDescent="0.2">
      <c r="B5002" s="106"/>
    </row>
    <row r="5003" spans="2:2" x14ac:dyDescent="0.2">
      <c r="B5003" s="106"/>
    </row>
    <row r="5004" spans="2:2" x14ac:dyDescent="0.2">
      <c r="B5004" s="106"/>
    </row>
    <row r="5005" spans="2:2" x14ac:dyDescent="0.2">
      <c r="B5005" s="106"/>
    </row>
    <row r="5006" spans="2:2" x14ac:dyDescent="0.2">
      <c r="B5006" s="106"/>
    </row>
    <row r="5007" spans="2:2" x14ac:dyDescent="0.2">
      <c r="B5007" s="106"/>
    </row>
    <row r="5008" spans="2:2" x14ac:dyDescent="0.2">
      <c r="B5008" s="106"/>
    </row>
    <row r="5009" spans="2:2" x14ac:dyDescent="0.2">
      <c r="B5009" s="106"/>
    </row>
    <row r="5010" spans="2:2" x14ac:dyDescent="0.2">
      <c r="B5010" s="106"/>
    </row>
    <row r="5011" spans="2:2" x14ac:dyDescent="0.2">
      <c r="B5011" s="106"/>
    </row>
    <row r="5012" spans="2:2" x14ac:dyDescent="0.2">
      <c r="B5012" s="106"/>
    </row>
    <row r="5013" spans="2:2" x14ac:dyDescent="0.2">
      <c r="B5013" s="106"/>
    </row>
    <row r="5014" spans="2:2" x14ac:dyDescent="0.2">
      <c r="B5014" s="106"/>
    </row>
    <row r="5015" spans="2:2" x14ac:dyDescent="0.2">
      <c r="B5015" s="106"/>
    </row>
    <row r="5016" spans="2:2" x14ac:dyDescent="0.2">
      <c r="B5016" s="106"/>
    </row>
    <row r="5017" spans="2:2" x14ac:dyDescent="0.2">
      <c r="B5017" s="106"/>
    </row>
    <row r="5018" spans="2:2" x14ac:dyDescent="0.2">
      <c r="B5018" s="106"/>
    </row>
    <row r="5019" spans="2:2" x14ac:dyDescent="0.2">
      <c r="B5019" s="106"/>
    </row>
    <row r="5020" spans="2:2" x14ac:dyDescent="0.2">
      <c r="B5020" s="106"/>
    </row>
    <row r="5021" spans="2:2" x14ac:dyDescent="0.2">
      <c r="B5021" s="106"/>
    </row>
    <row r="5022" spans="2:2" x14ac:dyDescent="0.2">
      <c r="B5022" s="106"/>
    </row>
    <row r="5023" spans="2:2" x14ac:dyDescent="0.2">
      <c r="B5023" s="106"/>
    </row>
    <row r="5024" spans="2:2" x14ac:dyDescent="0.2">
      <c r="B5024" s="106"/>
    </row>
    <row r="5025" spans="2:2" x14ac:dyDescent="0.2">
      <c r="B5025" s="106"/>
    </row>
    <row r="5026" spans="2:2" x14ac:dyDescent="0.2">
      <c r="B5026" s="106"/>
    </row>
    <row r="5027" spans="2:2" x14ac:dyDescent="0.2">
      <c r="B5027" s="106"/>
    </row>
    <row r="5028" spans="2:2" x14ac:dyDescent="0.2">
      <c r="B5028" s="106"/>
    </row>
    <row r="5029" spans="2:2" x14ac:dyDescent="0.2">
      <c r="B5029" s="106"/>
    </row>
    <row r="5030" spans="2:2" x14ac:dyDescent="0.2">
      <c r="B5030" s="106"/>
    </row>
    <row r="5031" spans="2:2" x14ac:dyDescent="0.2">
      <c r="B5031" s="106"/>
    </row>
    <row r="5032" spans="2:2" x14ac:dyDescent="0.2">
      <c r="B5032" s="106"/>
    </row>
    <row r="5033" spans="2:2" x14ac:dyDescent="0.2">
      <c r="B5033" s="106"/>
    </row>
    <row r="5034" spans="2:2" x14ac:dyDescent="0.2">
      <c r="B5034" s="106"/>
    </row>
    <row r="5035" spans="2:2" x14ac:dyDescent="0.2">
      <c r="B5035" s="106"/>
    </row>
    <row r="5036" spans="2:2" x14ac:dyDescent="0.2">
      <c r="B5036" s="106"/>
    </row>
    <row r="5037" spans="2:2" x14ac:dyDescent="0.2">
      <c r="B5037" s="106"/>
    </row>
    <row r="5038" spans="2:2" x14ac:dyDescent="0.2">
      <c r="B5038" s="106"/>
    </row>
    <row r="5039" spans="2:2" x14ac:dyDescent="0.2">
      <c r="B5039" s="106"/>
    </row>
    <row r="5040" spans="2:2" x14ac:dyDescent="0.2">
      <c r="B5040" s="106"/>
    </row>
    <row r="5041" spans="2:2" x14ac:dyDescent="0.2">
      <c r="B5041" s="106"/>
    </row>
    <row r="5042" spans="2:2" x14ac:dyDescent="0.2">
      <c r="B5042" s="106"/>
    </row>
    <row r="5043" spans="2:2" x14ac:dyDescent="0.2">
      <c r="B5043" s="106"/>
    </row>
    <row r="5044" spans="2:2" x14ac:dyDescent="0.2">
      <c r="B5044" s="106"/>
    </row>
    <row r="5045" spans="2:2" x14ac:dyDescent="0.2">
      <c r="B5045" s="106"/>
    </row>
    <row r="5046" spans="2:2" x14ac:dyDescent="0.2">
      <c r="B5046" s="106"/>
    </row>
    <row r="5047" spans="2:2" x14ac:dyDescent="0.2">
      <c r="B5047" s="106"/>
    </row>
    <row r="5048" spans="2:2" x14ac:dyDescent="0.2">
      <c r="B5048" s="106"/>
    </row>
    <row r="5049" spans="2:2" x14ac:dyDescent="0.2">
      <c r="B5049" s="106"/>
    </row>
    <row r="5050" spans="2:2" x14ac:dyDescent="0.2">
      <c r="B5050" s="106"/>
    </row>
    <row r="5051" spans="2:2" x14ac:dyDescent="0.2">
      <c r="B5051" s="106"/>
    </row>
    <row r="5052" spans="2:2" x14ac:dyDescent="0.2">
      <c r="B5052" s="106"/>
    </row>
    <row r="5053" spans="2:2" x14ac:dyDescent="0.2">
      <c r="B5053" s="106"/>
    </row>
    <row r="5054" spans="2:2" x14ac:dyDescent="0.2">
      <c r="B5054" s="106"/>
    </row>
    <row r="5055" spans="2:2" x14ac:dyDescent="0.2">
      <c r="B5055" s="106"/>
    </row>
    <row r="5056" spans="2:2" x14ac:dyDescent="0.2">
      <c r="B5056" s="106"/>
    </row>
    <row r="5057" spans="2:2" x14ac:dyDescent="0.2">
      <c r="B5057" s="106"/>
    </row>
    <row r="5058" spans="2:2" x14ac:dyDescent="0.2">
      <c r="B5058" s="106"/>
    </row>
    <row r="5059" spans="2:2" x14ac:dyDescent="0.2">
      <c r="B5059" s="106"/>
    </row>
    <row r="5060" spans="2:2" x14ac:dyDescent="0.2">
      <c r="B5060" s="106"/>
    </row>
    <row r="5061" spans="2:2" x14ac:dyDescent="0.2">
      <c r="B5061" s="106"/>
    </row>
    <row r="5062" spans="2:2" x14ac:dyDescent="0.2">
      <c r="B5062" s="106"/>
    </row>
    <row r="5063" spans="2:2" x14ac:dyDescent="0.2">
      <c r="B5063" s="106"/>
    </row>
    <row r="5064" spans="2:2" x14ac:dyDescent="0.2">
      <c r="B5064" s="106"/>
    </row>
    <row r="5065" spans="2:2" x14ac:dyDescent="0.2">
      <c r="B5065" s="106"/>
    </row>
    <row r="5066" spans="2:2" x14ac:dyDescent="0.2">
      <c r="B5066" s="106"/>
    </row>
    <row r="5067" spans="2:2" x14ac:dyDescent="0.2">
      <c r="B5067" s="106"/>
    </row>
    <row r="5068" spans="2:2" x14ac:dyDescent="0.2">
      <c r="B5068" s="106"/>
    </row>
    <row r="5069" spans="2:2" x14ac:dyDescent="0.2">
      <c r="B5069" s="106"/>
    </row>
    <row r="5070" spans="2:2" x14ac:dyDescent="0.2">
      <c r="B5070" s="106"/>
    </row>
    <row r="5071" spans="2:2" x14ac:dyDescent="0.2">
      <c r="B5071" s="106"/>
    </row>
    <row r="5072" spans="2:2" x14ac:dyDescent="0.2">
      <c r="B5072" s="106"/>
    </row>
    <row r="5073" spans="2:2" x14ac:dyDescent="0.2">
      <c r="B5073" s="106"/>
    </row>
    <row r="5074" spans="2:2" x14ac:dyDescent="0.2">
      <c r="B5074" s="106"/>
    </row>
    <row r="5075" spans="2:2" x14ac:dyDescent="0.2">
      <c r="B5075" s="106"/>
    </row>
    <row r="5076" spans="2:2" x14ac:dyDescent="0.2">
      <c r="B5076" s="106"/>
    </row>
    <row r="5077" spans="2:2" x14ac:dyDescent="0.2">
      <c r="B5077" s="106"/>
    </row>
    <row r="5078" spans="2:2" x14ac:dyDescent="0.2">
      <c r="B5078" s="106"/>
    </row>
    <row r="5079" spans="2:2" x14ac:dyDescent="0.2">
      <c r="B5079" s="106"/>
    </row>
    <row r="5080" spans="2:2" x14ac:dyDescent="0.2">
      <c r="B5080" s="106"/>
    </row>
    <row r="5081" spans="2:2" x14ac:dyDescent="0.2">
      <c r="B5081" s="106"/>
    </row>
    <row r="5082" spans="2:2" x14ac:dyDescent="0.2">
      <c r="B5082" s="106"/>
    </row>
    <row r="5083" spans="2:2" x14ac:dyDescent="0.2">
      <c r="B5083" s="106"/>
    </row>
    <row r="5084" spans="2:2" x14ac:dyDescent="0.2">
      <c r="B5084" s="106"/>
    </row>
    <row r="5085" spans="2:2" x14ac:dyDescent="0.2">
      <c r="B5085" s="106"/>
    </row>
    <row r="5086" spans="2:2" x14ac:dyDescent="0.2">
      <c r="B5086" s="106"/>
    </row>
    <row r="5087" spans="2:2" x14ac:dyDescent="0.2">
      <c r="B5087" s="106"/>
    </row>
    <row r="5088" spans="2:2" x14ac:dyDescent="0.2">
      <c r="B5088" s="106"/>
    </row>
    <row r="5089" spans="2:2" x14ac:dyDescent="0.2">
      <c r="B5089" s="106"/>
    </row>
    <row r="5090" spans="2:2" x14ac:dyDescent="0.2">
      <c r="B5090" s="106"/>
    </row>
    <row r="5091" spans="2:2" x14ac:dyDescent="0.2">
      <c r="B5091" s="106"/>
    </row>
    <row r="5092" spans="2:2" x14ac:dyDescent="0.2">
      <c r="B5092" s="106"/>
    </row>
    <row r="5093" spans="2:2" x14ac:dyDescent="0.2">
      <c r="B5093" s="106"/>
    </row>
    <row r="5094" spans="2:2" x14ac:dyDescent="0.2">
      <c r="B5094" s="106"/>
    </row>
    <row r="5095" spans="2:2" x14ac:dyDescent="0.2">
      <c r="B5095" s="106"/>
    </row>
    <row r="5096" spans="2:2" x14ac:dyDescent="0.2">
      <c r="B5096" s="106"/>
    </row>
    <row r="5097" spans="2:2" x14ac:dyDescent="0.2">
      <c r="B5097" s="106"/>
    </row>
    <row r="5098" spans="2:2" x14ac:dyDescent="0.2">
      <c r="B5098" s="106"/>
    </row>
    <row r="5099" spans="2:2" x14ac:dyDescent="0.2">
      <c r="B5099" s="106"/>
    </row>
    <row r="5100" spans="2:2" x14ac:dyDescent="0.2">
      <c r="B5100" s="106"/>
    </row>
    <row r="5101" spans="2:2" x14ac:dyDescent="0.2">
      <c r="B5101" s="106"/>
    </row>
    <row r="5102" spans="2:2" x14ac:dyDescent="0.2">
      <c r="B5102" s="106"/>
    </row>
    <row r="5103" spans="2:2" x14ac:dyDescent="0.2">
      <c r="B5103" s="106"/>
    </row>
    <row r="5104" spans="2:2" x14ac:dyDescent="0.2">
      <c r="B5104" s="106"/>
    </row>
    <row r="5105" spans="2:2" x14ac:dyDescent="0.2">
      <c r="B5105" s="106"/>
    </row>
    <row r="5106" spans="2:2" x14ac:dyDescent="0.2">
      <c r="B5106" s="106"/>
    </row>
    <row r="5107" spans="2:2" x14ac:dyDescent="0.2">
      <c r="B5107" s="106"/>
    </row>
    <row r="5108" spans="2:2" x14ac:dyDescent="0.2">
      <c r="B5108" s="106"/>
    </row>
    <row r="5109" spans="2:2" x14ac:dyDescent="0.2">
      <c r="B5109" s="106"/>
    </row>
    <row r="5110" spans="2:2" x14ac:dyDescent="0.2">
      <c r="B5110" s="106"/>
    </row>
    <row r="5111" spans="2:2" x14ac:dyDescent="0.2">
      <c r="B5111" s="106"/>
    </row>
    <row r="5112" spans="2:2" x14ac:dyDescent="0.2">
      <c r="B5112" s="106"/>
    </row>
    <row r="5113" spans="2:2" x14ac:dyDescent="0.2">
      <c r="B5113" s="106"/>
    </row>
    <row r="5114" spans="2:2" x14ac:dyDescent="0.2">
      <c r="B5114" s="106"/>
    </row>
    <row r="5115" spans="2:2" x14ac:dyDescent="0.2">
      <c r="B5115" s="106"/>
    </row>
    <row r="5116" spans="2:2" x14ac:dyDescent="0.2">
      <c r="B5116" s="106"/>
    </row>
    <row r="5117" spans="2:2" x14ac:dyDescent="0.2">
      <c r="B5117" s="106"/>
    </row>
    <row r="5118" spans="2:2" x14ac:dyDescent="0.2">
      <c r="B5118" s="106"/>
    </row>
    <row r="5119" spans="2:2" x14ac:dyDescent="0.2">
      <c r="B5119" s="106"/>
    </row>
    <row r="5120" spans="2:2" x14ac:dyDescent="0.2">
      <c r="B5120" s="106"/>
    </row>
    <row r="5121" spans="2:2" x14ac:dyDescent="0.2">
      <c r="B5121" s="106"/>
    </row>
    <row r="5122" spans="2:2" x14ac:dyDescent="0.2">
      <c r="B5122" s="106"/>
    </row>
    <row r="5123" spans="2:2" x14ac:dyDescent="0.2">
      <c r="B5123" s="106"/>
    </row>
    <row r="5124" spans="2:2" x14ac:dyDescent="0.2">
      <c r="B5124" s="106"/>
    </row>
    <row r="5125" spans="2:2" x14ac:dyDescent="0.2">
      <c r="B5125" s="106"/>
    </row>
    <row r="5126" spans="2:2" x14ac:dyDescent="0.2">
      <c r="B5126" s="106"/>
    </row>
    <row r="5127" spans="2:2" x14ac:dyDescent="0.2">
      <c r="B5127" s="106"/>
    </row>
    <row r="5128" spans="2:2" x14ac:dyDescent="0.2">
      <c r="B5128" s="106"/>
    </row>
    <row r="5129" spans="2:2" x14ac:dyDescent="0.2">
      <c r="B5129" s="106"/>
    </row>
    <row r="5130" spans="2:2" x14ac:dyDescent="0.2">
      <c r="B5130" s="106"/>
    </row>
    <row r="5131" spans="2:2" x14ac:dyDescent="0.2">
      <c r="B5131" s="106"/>
    </row>
    <row r="5132" spans="2:2" x14ac:dyDescent="0.2">
      <c r="B5132" s="106"/>
    </row>
    <row r="5133" spans="2:2" x14ac:dyDescent="0.2">
      <c r="B5133" s="106"/>
    </row>
    <row r="5134" spans="2:2" x14ac:dyDescent="0.2">
      <c r="B5134" s="106"/>
    </row>
    <row r="5135" spans="2:2" x14ac:dyDescent="0.2">
      <c r="B5135" s="106"/>
    </row>
    <row r="5136" spans="2:2" x14ac:dyDescent="0.2">
      <c r="B5136" s="106"/>
    </row>
    <row r="5137" spans="2:2" x14ac:dyDescent="0.2">
      <c r="B5137" s="106"/>
    </row>
    <row r="5138" spans="2:2" x14ac:dyDescent="0.2">
      <c r="B5138" s="106"/>
    </row>
    <row r="5139" spans="2:2" x14ac:dyDescent="0.2">
      <c r="B5139" s="106"/>
    </row>
    <row r="5140" spans="2:2" x14ac:dyDescent="0.2">
      <c r="B5140" s="106"/>
    </row>
    <row r="5141" spans="2:2" x14ac:dyDescent="0.2">
      <c r="B5141" s="106"/>
    </row>
    <row r="5142" spans="2:2" x14ac:dyDescent="0.2">
      <c r="B5142" s="106"/>
    </row>
    <row r="5143" spans="2:2" x14ac:dyDescent="0.2">
      <c r="B5143" s="106"/>
    </row>
    <row r="5144" spans="2:2" x14ac:dyDescent="0.2">
      <c r="B5144" s="106"/>
    </row>
    <row r="5145" spans="2:2" x14ac:dyDescent="0.2">
      <c r="B5145" s="106"/>
    </row>
    <row r="5146" spans="2:2" x14ac:dyDescent="0.2">
      <c r="B5146" s="106"/>
    </row>
    <row r="5147" spans="2:2" x14ac:dyDescent="0.2">
      <c r="B5147" s="106"/>
    </row>
    <row r="5148" spans="2:2" x14ac:dyDescent="0.2">
      <c r="B5148" s="106"/>
    </row>
    <row r="5149" spans="2:2" x14ac:dyDescent="0.2">
      <c r="B5149" s="106"/>
    </row>
    <row r="5150" spans="2:2" x14ac:dyDescent="0.2">
      <c r="B5150" s="106"/>
    </row>
    <row r="5151" spans="2:2" x14ac:dyDescent="0.2">
      <c r="B5151" s="106"/>
    </row>
    <row r="5152" spans="2:2" x14ac:dyDescent="0.2">
      <c r="B5152" s="106"/>
    </row>
    <row r="5153" spans="2:2" x14ac:dyDescent="0.2">
      <c r="B5153" s="106"/>
    </row>
    <row r="5154" spans="2:2" x14ac:dyDescent="0.2">
      <c r="B5154" s="106"/>
    </row>
    <row r="5155" spans="2:2" x14ac:dyDescent="0.2">
      <c r="B5155" s="106"/>
    </row>
    <row r="5156" spans="2:2" x14ac:dyDescent="0.2">
      <c r="B5156" s="106"/>
    </row>
    <row r="5157" spans="2:2" x14ac:dyDescent="0.2">
      <c r="B5157" s="106"/>
    </row>
    <row r="5158" spans="2:2" x14ac:dyDescent="0.2">
      <c r="B5158" s="106"/>
    </row>
    <row r="5159" spans="2:2" x14ac:dyDescent="0.2">
      <c r="B5159" s="106"/>
    </row>
    <row r="5160" spans="2:2" x14ac:dyDescent="0.2">
      <c r="B5160" s="106"/>
    </row>
    <row r="5161" spans="2:2" x14ac:dyDescent="0.2">
      <c r="B5161" s="106"/>
    </row>
    <row r="5162" spans="2:2" x14ac:dyDescent="0.2">
      <c r="B5162" s="106"/>
    </row>
    <row r="5163" spans="2:2" x14ac:dyDescent="0.2">
      <c r="B5163" s="106"/>
    </row>
    <row r="5164" spans="2:2" x14ac:dyDescent="0.2">
      <c r="B5164" s="106"/>
    </row>
    <row r="5165" spans="2:2" x14ac:dyDescent="0.2">
      <c r="B5165" s="106"/>
    </row>
    <row r="5166" spans="2:2" x14ac:dyDescent="0.2">
      <c r="B5166" s="106"/>
    </row>
    <row r="5167" spans="2:2" x14ac:dyDescent="0.2">
      <c r="B5167" s="106"/>
    </row>
    <row r="5168" spans="2:2" x14ac:dyDescent="0.2">
      <c r="B5168" s="106"/>
    </row>
    <row r="5169" spans="2:2" x14ac:dyDescent="0.2">
      <c r="B5169" s="106"/>
    </row>
    <row r="5170" spans="2:2" x14ac:dyDescent="0.2">
      <c r="B5170" s="106"/>
    </row>
    <row r="5171" spans="2:2" x14ac:dyDescent="0.2">
      <c r="B5171" s="106"/>
    </row>
    <row r="5172" spans="2:2" x14ac:dyDescent="0.2">
      <c r="B5172" s="106"/>
    </row>
    <row r="5173" spans="2:2" x14ac:dyDescent="0.2">
      <c r="B5173" s="106"/>
    </row>
    <row r="5174" spans="2:2" x14ac:dyDescent="0.2">
      <c r="B5174" s="106"/>
    </row>
    <row r="5175" spans="2:2" x14ac:dyDescent="0.2">
      <c r="B5175" s="106"/>
    </row>
    <row r="5176" spans="2:2" x14ac:dyDescent="0.2">
      <c r="B5176" s="106"/>
    </row>
    <row r="5177" spans="2:2" x14ac:dyDescent="0.2">
      <c r="B5177" s="106"/>
    </row>
    <row r="5178" spans="2:2" x14ac:dyDescent="0.2">
      <c r="B5178" s="106"/>
    </row>
    <row r="5179" spans="2:2" x14ac:dyDescent="0.2">
      <c r="B5179" s="106"/>
    </row>
    <row r="5180" spans="2:2" x14ac:dyDescent="0.2">
      <c r="B5180" s="106"/>
    </row>
    <row r="5181" spans="2:2" x14ac:dyDescent="0.2">
      <c r="B5181" s="106"/>
    </row>
    <row r="5182" spans="2:2" x14ac:dyDescent="0.2">
      <c r="B5182" s="106"/>
    </row>
    <row r="5183" spans="2:2" x14ac:dyDescent="0.2">
      <c r="B5183" s="106"/>
    </row>
    <row r="5184" spans="2:2" x14ac:dyDescent="0.2">
      <c r="B5184" s="106"/>
    </row>
    <row r="5185" spans="2:2" x14ac:dyDescent="0.2">
      <c r="B5185" s="106"/>
    </row>
    <row r="5186" spans="2:2" x14ac:dyDescent="0.2">
      <c r="B5186" s="106"/>
    </row>
    <row r="5187" spans="2:2" x14ac:dyDescent="0.2">
      <c r="B5187" s="106"/>
    </row>
    <row r="5188" spans="2:2" x14ac:dyDescent="0.2">
      <c r="B5188" s="106"/>
    </row>
    <row r="5189" spans="2:2" x14ac:dyDescent="0.2">
      <c r="B5189" s="106"/>
    </row>
    <row r="5190" spans="2:2" x14ac:dyDescent="0.2">
      <c r="B5190" s="106"/>
    </row>
    <row r="5191" spans="2:2" x14ac:dyDescent="0.2">
      <c r="B5191" s="106"/>
    </row>
    <row r="5192" spans="2:2" x14ac:dyDescent="0.2">
      <c r="B5192" s="106"/>
    </row>
    <row r="5193" spans="2:2" x14ac:dyDescent="0.2">
      <c r="B5193" s="106"/>
    </row>
    <row r="5194" spans="2:2" x14ac:dyDescent="0.2">
      <c r="B5194" s="106"/>
    </row>
    <row r="5195" spans="2:2" x14ac:dyDescent="0.2">
      <c r="B5195" s="106"/>
    </row>
    <row r="5196" spans="2:2" x14ac:dyDescent="0.2">
      <c r="B5196" s="106"/>
    </row>
    <row r="5197" spans="2:2" x14ac:dyDescent="0.2">
      <c r="B5197" s="106"/>
    </row>
    <row r="5198" spans="2:2" x14ac:dyDescent="0.2">
      <c r="B5198" s="106"/>
    </row>
    <row r="5199" spans="2:2" x14ac:dyDescent="0.2">
      <c r="B5199" s="106"/>
    </row>
    <row r="5200" spans="2:2" x14ac:dyDescent="0.2">
      <c r="B5200" s="106"/>
    </row>
    <row r="5201" spans="2:2" x14ac:dyDescent="0.2">
      <c r="B5201" s="106"/>
    </row>
    <row r="5202" spans="2:2" x14ac:dyDescent="0.2">
      <c r="B5202" s="106"/>
    </row>
    <row r="5203" spans="2:2" x14ac:dyDescent="0.2">
      <c r="B5203" s="106"/>
    </row>
    <row r="5204" spans="2:2" x14ac:dyDescent="0.2">
      <c r="B5204" s="106"/>
    </row>
    <row r="5205" spans="2:2" x14ac:dyDescent="0.2">
      <c r="B5205" s="106"/>
    </row>
    <row r="5206" spans="2:2" x14ac:dyDescent="0.2">
      <c r="B5206" s="106"/>
    </row>
    <row r="5207" spans="2:2" x14ac:dyDescent="0.2">
      <c r="B5207" s="106"/>
    </row>
    <row r="5208" spans="2:2" x14ac:dyDescent="0.2">
      <c r="B5208" s="106"/>
    </row>
    <row r="5209" spans="2:2" x14ac:dyDescent="0.2">
      <c r="B5209" s="106"/>
    </row>
    <row r="5210" spans="2:2" x14ac:dyDescent="0.2">
      <c r="B5210" s="106"/>
    </row>
    <row r="5211" spans="2:2" x14ac:dyDescent="0.2">
      <c r="B5211" s="106"/>
    </row>
    <row r="5212" spans="2:2" x14ac:dyDescent="0.2">
      <c r="B5212" s="106"/>
    </row>
    <row r="5213" spans="2:2" x14ac:dyDescent="0.2">
      <c r="B5213" s="106"/>
    </row>
    <row r="5214" spans="2:2" x14ac:dyDescent="0.2">
      <c r="B5214" s="106"/>
    </row>
    <row r="5215" spans="2:2" x14ac:dyDescent="0.2">
      <c r="B5215" s="106"/>
    </row>
    <row r="5216" spans="2:2" x14ac:dyDescent="0.2">
      <c r="B5216" s="106"/>
    </row>
    <row r="5217" spans="2:2" x14ac:dyDescent="0.2">
      <c r="B5217" s="106"/>
    </row>
    <row r="5218" spans="2:2" x14ac:dyDescent="0.2">
      <c r="B5218" s="106"/>
    </row>
    <row r="5219" spans="2:2" x14ac:dyDescent="0.2">
      <c r="B5219" s="106"/>
    </row>
    <row r="5220" spans="2:2" x14ac:dyDescent="0.2">
      <c r="B5220" s="106"/>
    </row>
    <row r="5221" spans="2:2" x14ac:dyDescent="0.2">
      <c r="B5221" s="106"/>
    </row>
    <row r="5222" spans="2:2" x14ac:dyDescent="0.2">
      <c r="B5222" s="106"/>
    </row>
    <row r="5223" spans="2:2" x14ac:dyDescent="0.2">
      <c r="B5223" s="106"/>
    </row>
    <row r="5224" spans="2:2" x14ac:dyDescent="0.2">
      <c r="B5224" s="106"/>
    </row>
    <row r="5225" spans="2:2" x14ac:dyDescent="0.2">
      <c r="B5225" s="106"/>
    </row>
    <row r="5226" spans="2:2" x14ac:dyDescent="0.2">
      <c r="B5226" s="106"/>
    </row>
    <row r="5227" spans="2:2" x14ac:dyDescent="0.2">
      <c r="B5227" s="106"/>
    </row>
    <row r="5228" spans="2:2" x14ac:dyDescent="0.2">
      <c r="B5228" s="106"/>
    </row>
    <row r="5229" spans="2:2" x14ac:dyDescent="0.2">
      <c r="B5229" s="106"/>
    </row>
    <row r="5230" spans="2:2" x14ac:dyDescent="0.2">
      <c r="B5230" s="106"/>
    </row>
    <row r="5231" spans="2:2" x14ac:dyDescent="0.2">
      <c r="B5231" s="106"/>
    </row>
    <row r="5232" spans="2:2" x14ac:dyDescent="0.2">
      <c r="B5232" s="106"/>
    </row>
    <row r="5233" spans="2:2" x14ac:dyDescent="0.2">
      <c r="B5233" s="106"/>
    </row>
    <row r="5234" spans="2:2" x14ac:dyDescent="0.2">
      <c r="B5234" s="106"/>
    </row>
    <row r="5235" spans="2:2" x14ac:dyDescent="0.2">
      <c r="B5235" s="106"/>
    </row>
    <row r="5236" spans="2:2" x14ac:dyDescent="0.2">
      <c r="B5236" s="106"/>
    </row>
    <row r="5237" spans="2:2" x14ac:dyDescent="0.2">
      <c r="B5237" s="106"/>
    </row>
    <row r="5238" spans="2:2" x14ac:dyDescent="0.2">
      <c r="B5238" s="106"/>
    </row>
    <row r="5239" spans="2:2" x14ac:dyDescent="0.2">
      <c r="B5239" s="106"/>
    </row>
    <row r="5240" spans="2:2" x14ac:dyDescent="0.2">
      <c r="B5240" s="106"/>
    </row>
    <row r="5241" spans="2:2" x14ac:dyDescent="0.2">
      <c r="B5241" s="106"/>
    </row>
    <row r="5242" spans="2:2" x14ac:dyDescent="0.2">
      <c r="B5242" s="106"/>
    </row>
    <row r="5243" spans="2:2" x14ac:dyDescent="0.2">
      <c r="B5243" s="106"/>
    </row>
    <row r="5244" spans="2:2" x14ac:dyDescent="0.2">
      <c r="B5244" s="106"/>
    </row>
    <row r="5245" spans="2:2" x14ac:dyDescent="0.2">
      <c r="B5245" s="106"/>
    </row>
    <row r="5246" spans="2:2" x14ac:dyDescent="0.2">
      <c r="B5246" s="106"/>
    </row>
    <row r="5247" spans="2:2" x14ac:dyDescent="0.2">
      <c r="B5247" s="106"/>
    </row>
    <row r="5248" spans="2:2" x14ac:dyDescent="0.2">
      <c r="B5248" s="106"/>
    </row>
    <row r="5249" spans="2:2" x14ac:dyDescent="0.2">
      <c r="B5249" s="106"/>
    </row>
    <row r="5250" spans="2:2" x14ac:dyDescent="0.2">
      <c r="B5250" s="106"/>
    </row>
    <row r="5251" spans="2:2" x14ac:dyDescent="0.2">
      <c r="B5251" s="106"/>
    </row>
    <row r="5252" spans="2:2" x14ac:dyDescent="0.2">
      <c r="B5252" s="106"/>
    </row>
    <row r="5253" spans="2:2" x14ac:dyDescent="0.2">
      <c r="B5253" s="106"/>
    </row>
    <row r="5254" spans="2:2" x14ac:dyDescent="0.2">
      <c r="B5254" s="106"/>
    </row>
    <row r="5255" spans="2:2" x14ac:dyDescent="0.2">
      <c r="B5255" s="106"/>
    </row>
    <row r="5256" spans="2:2" x14ac:dyDescent="0.2">
      <c r="B5256" s="106"/>
    </row>
    <row r="5257" spans="2:2" x14ac:dyDescent="0.2">
      <c r="B5257" s="106"/>
    </row>
    <row r="5258" spans="2:2" x14ac:dyDescent="0.2">
      <c r="B5258" s="106"/>
    </row>
    <row r="5259" spans="2:2" x14ac:dyDescent="0.2">
      <c r="B5259" s="106"/>
    </row>
    <row r="5260" spans="2:2" x14ac:dyDescent="0.2">
      <c r="B5260" s="106"/>
    </row>
    <row r="5261" spans="2:2" x14ac:dyDescent="0.2">
      <c r="B5261" s="106"/>
    </row>
    <row r="5262" spans="2:2" x14ac:dyDescent="0.2">
      <c r="B5262" s="106"/>
    </row>
    <row r="5263" spans="2:2" x14ac:dyDescent="0.2">
      <c r="B5263" s="106"/>
    </row>
    <row r="5264" spans="2:2" x14ac:dyDescent="0.2">
      <c r="B5264" s="106"/>
    </row>
    <row r="5265" spans="2:2" x14ac:dyDescent="0.2">
      <c r="B5265" s="106"/>
    </row>
    <row r="5266" spans="2:2" x14ac:dyDescent="0.2">
      <c r="B5266" s="106"/>
    </row>
    <row r="5267" spans="2:2" x14ac:dyDescent="0.2">
      <c r="B5267" s="106"/>
    </row>
    <row r="5268" spans="2:2" x14ac:dyDescent="0.2">
      <c r="B5268" s="106"/>
    </row>
    <row r="5269" spans="2:2" x14ac:dyDescent="0.2">
      <c r="B5269" s="106"/>
    </row>
    <row r="5270" spans="2:2" x14ac:dyDescent="0.2">
      <c r="B5270" s="106"/>
    </row>
    <row r="5271" spans="2:2" x14ac:dyDescent="0.2">
      <c r="B5271" s="106"/>
    </row>
    <row r="5272" spans="2:2" x14ac:dyDescent="0.2">
      <c r="B5272" s="106"/>
    </row>
    <row r="5273" spans="2:2" x14ac:dyDescent="0.2">
      <c r="B5273" s="106"/>
    </row>
    <row r="5274" spans="2:2" x14ac:dyDescent="0.2">
      <c r="B5274" s="106"/>
    </row>
    <row r="5275" spans="2:2" x14ac:dyDescent="0.2">
      <c r="B5275" s="106"/>
    </row>
    <row r="5276" spans="2:2" x14ac:dyDescent="0.2">
      <c r="B5276" s="106"/>
    </row>
    <row r="5277" spans="2:2" x14ac:dyDescent="0.2">
      <c r="B5277" s="106"/>
    </row>
    <row r="5278" spans="2:2" x14ac:dyDescent="0.2">
      <c r="B5278" s="106"/>
    </row>
    <row r="5279" spans="2:2" x14ac:dyDescent="0.2">
      <c r="B5279" s="106"/>
    </row>
    <row r="5280" spans="2:2" x14ac:dyDescent="0.2">
      <c r="B5280" s="106"/>
    </row>
    <row r="5281" spans="2:2" x14ac:dyDescent="0.2">
      <c r="B5281" s="106"/>
    </row>
    <row r="5282" spans="2:2" x14ac:dyDescent="0.2">
      <c r="B5282" s="106"/>
    </row>
    <row r="5283" spans="2:2" x14ac:dyDescent="0.2">
      <c r="B5283" s="106"/>
    </row>
    <row r="5284" spans="2:2" x14ac:dyDescent="0.2">
      <c r="B5284" s="106"/>
    </row>
    <row r="5285" spans="2:2" x14ac:dyDescent="0.2">
      <c r="B5285" s="106"/>
    </row>
    <row r="5286" spans="2:2" x14ac:dyDescent="0.2">
      <c r="B5286" s="106"/>
    </row>
    <row r="5287" spans="2:2" x14ac:dyDescent="0.2">
      <c r="B5287" s="106"/>
    </row>
    <row r="5288" spans="2:2" x14ac:dyDescent="0.2">
      <c r="B5288" s="106"/>
    </row>
    <row r="5289" spans="2:2" x14ac:dyDescent="0.2">
      <c r="B5289" s="106"/>
    </row>
    <row r="5290" spans="2:2" x14ac:dyDescent="0.2">
      <c r="B5290" s="106"/>
    </row>
    <row r="5291" spans="2:2" x14ac:dyDescent="0.2">
      <c r="B5291" s="106"/>
    </row>
    <row r="5292" spans="2:2" x14ac:dyDescent="0.2">
      <c r="B5292" s="106"/>
    </row>
    <row r="5293" spans="2:2" x14ac:dyDescent="0.2">
      <c r="B5293" s="106"/>
    </row>
    <row r="5294" spans="2:2" x14ac:dyDescent="0.2">
      <c r="B5294" s="106"/>
    </row>
    <row r="5295" spans="2:2" x14ac:dyDescent="0.2">
      <c r="B5295" s="106"/>
    </row>
    <row r="5296" spans="2:2" x14ac:dyDescent="0.2">
      <c r="B5296" s="106"/>
    </row>
    <row r="5297" spans="2:2" x14ac:dyDescent="0.2">
      <c r="B5297" s="106"/>
    </row>
    <row r="5298" spans="2:2" x14ac:dyDescent="0.2">
      <c r="B5298" s="106"/>
    </row>
    <row r="5299" spans="2:2" x14ac:dyDescent="0.2">
      <c r="B5299" s="106"/>
    </row>
    <row r="5300" spans="2:2" x14ac:dyDescent="0.2">
      <c r="B5300" s="106"/>
    </row>
    <row r="5301" spans="2:2" x14ac:dyDescent="0.2">
      <c r="B5301" s="106"/>
    </row>
    <row r="5302" spans="2:2" x14ac:dyDescent="0.2">
      <c r="B5302" s="106"/>
    </row>
    <row r="5303" spans="2:2" x14ac:dyDescent="0.2">
      <c r="B5303" s="106"/>
    </row>
    <row r="5304" spans="2:2" x14ac:dyDescent="0.2">
      <c r="B5304" s="106"/>
    </row>
    <row r="5305" spans="2:2" x14ac:dyDescent="0.2">
      <c r="B5305" s="106"/>
    </row>
    <row r="5306" spans="2:2" x14ac:dyDescent="0.2">
      <c r="B5306" s="106"/>
    </row>
    <row r="5307" spans="2:2" x14ac:dyDescent="0.2">
      <c r="B5307" s="106"/>
    </row>
    <row r="5308" spans="2:2" x14ac:dyDescent="0.2">
      <c r="B5308" s="106"/>
    </row>
    <row r="5309" spans="2:2" x14ac:dyDescent="0.2">
      <c r="B5309" s="106"/>
    </row>
    <row r="5310" spans="2:2" x14ac:dyDescent="0.2">
      <c r="B5310" s="106"/>
    </row>
    <row r="5311" spans="2:2" x14ac:dyDescent="0.2">
      <c r="B5311" s="106"/>
    </row>
    <row r="5312" spans="2:2" x14ac:dyDescent="0.2">
      <c r="B5312" s="106"/>
    </row>
    <row r="5313" spans="2:2" x14ac:dyDescent="0.2">
      <c r="B5313" s="106"/>
    </row>
    <row r="5314" spans="2:2" x14ac:dyDescent="0.2">
      <c r="B5314" s="106"/>
    </row>
    <row r="5315" spans="2:2" x14ac:dyDescent="0.2">
      <c r="B5315" s="106"/>
    </row>
    <row r="5316" spans="2:2" x14ac:dyDescent="0.2">
      <c r="B5316" s="106"/>
    </row>
    <row r="5317" spans="2:2" x14ac:dyDescent="0.2">
      <c r="B5317" s="106"/>
    </row>
    <row r="5318" spans="2:2" x14ac:dyDescent="0.2">
      <c r="B5318" s="106"/>
    </row>
    <row r="5319" spans="2:2" x14ac:dyDescent="0.2">
      <c r="B5319" s="106"/>
    </row>
    <row r="5320" spans="2:2" x14ac:dyDescent="0.2">
      <c r="B5320" s="106"/>
    </row>
    <row r="5321" spans="2:2" x14ac:dyDescent="0.2">
      <c r="B5321" s="106"/>
    </row>
    <row r="5322" spans="2:2" x14ac:dyDescent="0.2">
      <c r="B5322" s="106"/>
    </row>
    <row r="5323" spans="2:2" x14ac:dyDescent="0.2">
      <c r="B5323" s="106"/>
    </row>
    <row r="5324" spans="2:2" x14ac:dyDescent="0.2">
      <c r="B5324" s="106"/>
    </row>
    <row r="5325" spans="2:2" x14ac:dyDescent="0.2">
      <c r="B5325" s="106"/>
    </row>
    <row r="5326" spans="2:2" x14ac:dyDescent="0.2">
      <c r="B5326" s="106"/>
    </row>
    <row r="5327" spans="2:2" x14ac:dyDescent="0.2">
      <c r="B5327" s="106"/>
    </row>
    <row r="5328" spans="2:2" x14ac:dyDescent="0.2">
      <c r="B5328" s="106"/>
    </row>
    <row r="5329" spans="2:2" x14ac:dyDescent="0.2">
      <c r="B5329" s="106"/>
    </row>
    <row r="5330" spans="2:2" x14ac:dyDescent="0.2">
      <c r="B5330" s="106"/>
    </row>
    <row r="5331" spans="2:2" x14ac:dyDescent="0.2">
      <c r="B5331" s="106"/>
    </row>
    <row r="5332" spans="2:2" x14ac:dyDescent="0.2">
      <c r="B5332" s="106"/>
    </row>
    <row r="5333" spans="2:2" x14ac:dyDescent="0.2">
      <c r="B5333" s="106"/>
    </row>
    <row r="5334" spans="2:2" x14ac:dyDescent="0.2">
      <c r="B5334" s="106"/>
    </row>
    <row r="5335" spans="2:2" x14ac:dyDescent="0.2">
      <c r="B5335" s="106"/>
    </row>
    <row r="5336" spans="2:2" x14ac:dyDescent="0.2">
      <c r="B5336" s="106"/>
    </row>
    <row r="5337" spans="2:2" x14ac:dyDescent="0.2">
      <c r="B5337" s="106"/>
    </row>
    <row r="5338" spans="2:2" x14ac:dyDescent="0.2">
      <c r="B5338" s="106"/>
    </row>
    <row r="5339" spans="2:2" x14ac:dyDescent="0.2">
      <c r="B5339" s="106"/>
    </row>
    <row r="5340" spans="2:2" x14ac:dyDescent="0.2">
      <c r="B5340" s="106"/>
    </row>
    <row r="5341" spans="2:2" x14ac:dyDescent="0.2">
      <c r="B5341" s="106"/>
    </row>
    <row r="5342" spans="2:2" x14ac:dyDescent="0.2">
      <c r="B5342" s="106"/>
    </row>
    <row r="5343" spans="2:2" x14ac:dyDescent="0.2">
      <c r="B5343" s="106"/>
    </row>
    <row r="5344" spans="2:2" x14ac:dyDescent="0.2">
      <c r="B5344" s="106"/>
    </row>
    <row r="5345" spans="2:2" x14ac:dyDescent="0.2">
      <c r="B5345" s="106"/>
    </row>
    <row r="5346" spans="2:2" x14ac:dyDescent="0.2">
      <c r="B5346" s="106"/>
    </row>
    <row r="5347" spans="2:2" x14ac:dyDescent="0.2">
      <c r="B5347" s="106"/>
    </row>
    <row r="5348" spans="2:2" x14ac:dyDescent="0.2">
      <c r="B5348" s="106"/>
    </row>
    <row r="5349" spans="2:2" x14ac:dyDescent="0.2">
      <c r="B5349" s="106"/>
    </row>
    <row r="5350" spans="2:2" x14ac:dyDescent="0.2">
      <c r="B5350" s="106"/>
    </row>
    <row r="5351" spans="2:2" x14ac:dyDescent="0.2">
      <c r="B5351" s="106"/>
    </row>
    <row r="5352" spans="2:2" x14ac:dyDescent="0.2">
      <c r="B5352" s="106"/>
    </row>
    <row r="5353" spans="2:2" x14ac:dyDescent="0.2">
      <c r="B5353" s="106"/>
    </row>
    <row r="5354" spans="2:2" x14ac:dyDescent="0.2">
      <c r="B5354" s="106"/>
    </row>
    <row r="5355" spans="2:2" x14ac:dyDescent="0.2">
      <c r="B5355" s="106"/>
    </row>
    <row r="5356" spans="2:2" x14ac:dyDescent="0.2">
      <c r="B5356" s="106"/>
    </row>
    <row r="5357" spans="2:2" x14ac:dyDescent="0.2">
      <c r="B5357" s="106"/>
    </row>
    <row r="5358" spans="2:2" x14ac:dyDescent="0.2">
      <c r="B5358" s="106"/>
    </row>
    <row r="5359" spans="2:2" x14ac:dyDescent="0.2">
      <c r="B5359" s="106"/>
    </row>
    <row r="5360" spans="2:2" x14ac:dyDescent="0.2">
      <c r="B5360" s="106"/>
    </row>
    <row r="5361" spans="2:2" x14ac:dyDescent="0.2">
      <c r="B5361" s="106"/>
    </row>
    <row r="5362" spans="2:2" x14ac:dyDescent="0.2">
      <c r="B5362" s="106"/>
    </row>
    <row r="5363" spans="2:2" x14ac:dyDescent="0.2">
      <c r="B5363" s="106"/>
    </row>
    <row r="5364" spans="2:2" x14ac:dyDescent="0.2">
      <c r="B5364" s="106"/>
    </row>
    <row r="5365" spans="2:2" x14ac:dyDescent="0.2">
      <c r="B5365" s="106"/>
    </row>
    <row r="5366" spans="2:2" x14ac:dyDescent="0.2">
      <c r="B5366" s="106"/>
    </row>
    <row r="5367" spans="2:2" x14ac:dyDescent="0.2">
      <c r="B5367" s="106"/>
    </row>
    <row r="5368" spans="2:2" x14ac:dyDescent="0.2">
      <c r="B5368" s="106"/>
    </row>
    <row r="5369" spans="2:2" x14ac:dyDescent="0.2">
      <c r="B5369" s="106"/>
    </row>
    <row r="5370" spans="2:2" x14ac:dyDescent="0.2">
      <c r="B5370" s="106"/>
    </row>
    <row r="5371" spans="2:2" x14ac:dyDescent="0.2">
      <c r="B5371" s="106"/>
    </row>
    <row r="5372" spans="2:2" x14ac:dyDescent="0.2">
      <c r="B5372" s="106"/>
    </row>
    <row r="5373" spans="2:2" x14ac:dyDescent="0.2">
      <c r="B5373" s="106"/>
    </row>
    <row r="5374" spans="2:2" x14ac:dyDescent="0.2">
      <c r="B5374" s="106"/>
    </row>
    <row r="5375" spans="2:2" x14ac:dyDescent="0.2">
      <c r="B5375" s="106"/>
    </row>
    <row r="5376" spans="2:2" x14ac:dyDescent="0.2">
      <c r="B5376" s="106"/>
    </row>
    <row r="5377" spans="2:2" x14ac:dyDescent="0.2">
      <c r="B5377" s="106"/>
    </row>
    <row r="5378" spans="2:2" x14ac:dyDescent="0.2">
      <c r="B5378" s="106"/>
    </row>
    <row r="5379" spans="2:2" x14ac:dyDescent="0.2">
      <c r="B5379" s="106"/>
    </row>
    <row r="5380" spans="2:2" x14ac:dyDescent="0.2">
      <c r="B5380" s="106"/>
    </row>
    <row r="5381" spans="2:2" x14ac:dyDescent="0.2">
      <c r="B5381" s="106"/>
    </row>
    <row r="5382" spans="2:2" x14ac:dyDescent="0.2">
      <c r="B5382" s="106"/>
    </row>
    <row r="5383" spans="2:2" x14ac:dyDescent="0.2">
      <c r="B5383" s="106"/>
    </row>
    <row r="5384" spans="2:2" x14ac:dyDescent="0.2">
      <c r="B5384" s="106"/>
    </row>
    <row r="5385" spans="2:2" x14ac:dyDescent="0.2">
      <c r="B5385" s="106"/>
    </row>
    <row r="5386" spans="2:2" x14ac:dyDescent="0.2">
      <c r="B5386" s="106"/>
    </row>
    <row r="5387" spans="2:2" x14ac:dyDescent="0.2">
      <c r="B5387" s="106"/>
    </row>
    <row r="5388" spans="2:2" x14ac:dyDescent="0.2">
      <c r="B5388" s="106"/>
    </row>
    <row r="5389" spans="2:2" x14ac:dyDescent="0.2">
      <c r="B5389" s="106"/>
    </row>
    <row r="5390" spans="2:2" x14ac:dyDescent="0.2">
      <c r="B5390" s="106"/>
    </row>
    <row r="5391" spans="2:2" x14ac:dyDescent="0.2">
      <c r="B5391" s="106"/>
    </row>
    <row r="5392" spans="2:2" x14ac:dyDescent="0.2">
      <c r="B5392" s="106"/>
    </row>
    <row r="5393" spans="2:2" x14ac:dyDescent="0.2">
      <c r="B5393" s="106"/>
    </row>
    <row r="5394" spans="2:2" x14ac:dyDescent="0.2">
      <c r="B5394" s="106"/>
    </row>
    <row r="5395" spans="2:2" x14ac:dyDescent="0.2">
      <c r="B5395" s="106"/>
    </row>
    <row r="5396" spans="2:2" x14ac:dyDescent="0.2">
      <c r="B5396" s="106"/>
    </row>
    <row r="5397" spans="2:2" x14ac:dyDescent="0.2">
      <c r="B5397" s="106"/>
    </row>
    <row r="5398" spans="2:2" x14ac:dyDescent="0.2">
      <c r="B5398" s="106"/>
    </row>
    <row r="5399" spans="2:2" x14ac:dyDescent="0.2">
      <c r="B5399" s="106"/>
    </row>
    <row r="5400" spans="2:2" x14ac:dyDescent="0.2">
      <c r="B5400" s="106"/>
    </row>
    <row r="5401" spans="2:2" x14ac:dyDescent="0.2">
      <c r="B5401" s="106"/>
    </row>
    <row r="5402" spans="2:2" x14ac:dyDescent="0.2">
      <c r="B5402" s="106"/>
    </row>
    <row r="5403" spans="2:2" x14ac:dyDescent="0.2">
      <c r="B5403" s="106"/>
    </row>
    <row r="5404" spans="2:2" x14ac:dyDescent="0.2">
      <c r="B5404" s="106"/>
    </row>
    <row r="5405" spans="2:2" x14ac:dyDescent="0.2">
      <c r="B5405" s="106"/>
    </row>
    <row r="5406" spans="2:2" x14ac:dyDescent="0.2">
      <c r="B5406" s="106"/>
    </row>
    <row r="5407" spans="2:2" x14ac:dyDescent="0.2">
      <c r="B5407" s="106"/>
    </row>
    <row r="5408" spans="2:2" x14ac:dyDescent="0.2">
      <c r="B5408" s="106"/>
    </row>
    <row r="5409" spans="2:2" x14ac:dyDescent="0.2">
      <c r="B5409" s="106"/>
    </row>
    <row r="5410" spans="2:2" x14ac:dyDescent="0.2">
      <c r="B5410" s="106"/>
    </row>
    <row r="5411" spans="2:2" x14ac:dyDescent="0.2">
      <c r="B5411" s="106"/>
    </row>
    <row r="5412" spans="2:2" x14ac:dyDescent="0.2">
      <c r="B5412" s="106"/>
    </row>
    <row r="5413" spans="2:2" x14ac:dyDescent="0.2">
      <c r="B5413" s="106"/>
    </row>
    <row r="5414" spans="2:2" x14ac:dyDescent="0.2">
      <c r="B5414" s="106"/>
    </row>
    <row r="5415" spans="2:2" x14ac:dyDescent="0.2">
      <c r="B5415" s="106"/>
    </row>
    <row r="5416" spans="2:2" x14ac:dyDescent="0.2">
      <c r="B5416" s="106"/>
    </row>
    <row r="5417" spans="2:2" x14ac:dyDescent="0.2">
      <c r="B5417" s="106"/>
    </row>
    <row r="5418" spans="2:2" x14ac:dyDescent="0.2">
      <c r="B5418" s="106"/>
    </row>
    <row r="5419" spans="2:2" x14ac:dyDescent="0.2">
      <c r="B5419" s="106"/>
    </row>
    <row r="5420" spans="2:2" x14ac:dyDescent="0.2">
      <c r="B5420" s="106"/>
    </row>
    <row r="5421" spans="2:2" x14ac:dyDescent="0.2">
      <c r="B5421" s="106"/>
    </row>
    <row r="5422" spans="2:2" x14ac:dyDescent="0.2">
      <c r="B5422" s="106"/>
    </row>
    <row r="5423" spans="2:2" x14ac:dyDescent="0.2">
      <c r="B5423" s="106"/>
    </row>
    <row r="5424" spans="2:2" x14ac:dyDescent="0.2">
      <c r="B5424" s="106"/>
    </row>
    <row r="5425" spans="2:2" x14ac:dyDescent="0.2">
      <c r="B5425" s="106"/>
    </row>
    <row r="5426" spans="2:2" x14ac:dyDescent="0.2">
      <c r="B5426" s="106"/>
    </row>
    <row r="5427" spans="2:2" x14ac:dyDescent="0.2">
      <c r="B5427" s="106"/>
    </row>
    <row r="5428" spans="2:2" x14ac:dyDescent="0.2">
      <c r="B5428" s="106"/>
    </row>
    <row r="5429" spans="2:2" x14ac:dyDescent="0.2">
      <c r="B5429" s="106"/>
    </row>
    <row r="5430" spans="2:2" x14ac:dyDescent="0.2">
      <c r="B5430" s="106"/>
    </row>
    <row r="5431" spans="2:2" x14ac:dyDescent="0.2">
      <c r="B5431" s="106"/>
    </row>
    <row r="5432" spans="2:2" x14ac:dyDescent="0.2">
      <c r="B5432" s="106"/>
    </row>
    <row r="5433" spans="2:2" x14ac:dyDescent="0.2">
      <c r="B5433" s="106"/>
    </row>
    <row r="5434" spans="2:2" x14ac:dyDescent="0.2">
      <c r="B5434" s="106"/>
    </row>
    <row r="5435" spans="2:2" x14ac:dyDescent="0.2">
      <c r="B5435" s="106"/>
    </row>
    <row r="5436" spans="2:2" x14ac:dyDescent="0.2">
      <c r="B5436" s="106"/>
    </row>
    <row r="5437" spans="2:2" x14ac:dyDescent="0.2">
      <c r="B5437" s="106"/>
    </row>
    <row r="5438" spans="2:2" x14ac:dyDescent="0.2">
      <c r="B5438" s="106"/>
    </row>
    <row r="5439" spans="2:2" x14ac:dyDescent="0.2">
      <c r="B5439" s="106"/>
    </row>
    <row r="5440" spans="2:2" x14ac:dyDescent="0.2">
      <c r="B5440" s="106"/>
    </row>
    <row r="5441" spans="2:2" x14ac:dyDescent="0.2">
      <c r="B5441" s="106"/>
    </row>
    <row r="5442" spans="2:2" x14ac:dyDescent="0.2">
      <c r="B5442" s="106"/>
    </row>
    <row r="5443" spans="2:2" x14ac:dyDescent="0.2">
      <c r="B5443" s="106"/>
    </row>
    <row r="5444" spans="2:2" x14ac:dyDescent="0.2">
      <c r="B5444" s="106"/>
    </row>
    <row r="5445" spans="2:2" x14ac:dyDescent="0.2">
      <c r="B5445" s="106"/>
    </row>
    <row r="5446" spans="2:2" x14ac:dyDescent="0.2">
      <c r="B5446" s="106"/>
    </row>
    <row r="5447" spans="2:2" x14ac:dyDescent="0.2">
      <c r="B5447" s="106"/>
    </row>
    <row r="5448" spans="2:2" x14ac:dyDescent="0.2">
      <c r="B5448" s="106"/>
    </row>
    <row r="5449" spans="2:2" x14ac:dyDescent="0.2">
      <c r="B5449" s="106"/>
    </row>
    <row r="5450" spans="2:2" x14ac:dyDescent="0.2">
      <c r="B5450" s="106"/>
    </row>
    <row r="5451" spans="2:2" x14ac:dyDescent="0.2">
      <c r="B5451" s="106"/>
    </row>
    <row r="5452" spans="2:2" x14ac:dyDescent="0.2">
      <c r="B5452" s="106"/>
    </row>
    <row r="5453" spans="2:2" x14ac:dyDescent="0.2">
      <c r="B5453" s="106"/>
    </row>
    <row r="5454" spans="2:2" x14ac:dyDescent="0.2">
      <c r="B5454" s="106"/>
    </row>
    <row r="5455" spans="2:2" x14ac:dyDescent="0.2">
      <c r="B5455" s="106"/>
    </row>
    <row r="5456" spans="2:2" x14ac:dyDescent="0.2">
      <c r="B5456" s="106"/>
    </row>
    <row r="5457" spans="2:2" x14ac:dyDescent="0.2">
      <c r="B5457" s="106"/>
    </row>
    <row r="5458" spans="2:2" x14ac:dyDescent="0.2">
      <c r="B5458" s="106"/>
    </row>
    <row r="5459" spans="2:2" x14ac:dyDescent="0.2">
      <c r="B5459" s="106"/>
    </row>
    <row r="5460" spans="2:2" x14ac:dyDescent="0.2">
      <c r="B5460" s="106"/>
    </row>
    <row r="5461" spans="2:2" x14ac:dyDescent="0.2">
      <c r="B5461" s="106"/>
    </row>
    <row r="5462" spans="2:2" x14ac:dyDescent="0.2">
      <c r="B5462" s="106"/>
    </row>
    <row r="5463" spans="2:2" x14ac:dyDescent="0.2">
      <c r="B5463" s="106"/>
    </row>
    <row r="5464" spans="2:2" x14ac:dyDescent="0.2">
      <c r="B5464" s="106"/>
    </row>
    <row r="5465" spans="2:2" x14ac:dyDescent="0.2">
      <c r="B5465" s="106"/>
    </row>
    <row r="5466" spans="2:2" x14ac:dyDescent="0.2">
      <c r="B5466" s="106"/>
    </row>
    <row r="5467" spans="2:2" x14ac:dyDescent="0.2">
      <c r="B5467" s="106"/>
    </row>
    <row r="5468" spans="2:2" x14ac:dyDescent="0.2">
      <c r="B5468" s="106"/>
    </row>
    <row r="5469" spans="2:2" x14ac:dyDescent="0.2">
      <c r="B5469" s="106"/>
    </row>
    <row r="5470" spans="2:2" x14ac:dyDescent="0.2">
      <c r="B5470" s="106"/>
    </row>
    <row r="5471" spans="2:2" x14ac:dyDescent="0.2">
      <c r="B5471" s="106"/>
    </row>
    <row r="5472" spans="2:2" x14ac:dyDescent="0.2">
      <c r="B5472" s="106"/>
    </row>
    <row r="5473" spans="2:2" x14ac:dyDescent="0.2">
      <c r="B5473" s="106"/>
    </row>
    <row r="5474" spans="2:2" x14ac:dyDescent="0.2">
      <c r="B5474" s="106"/>
    </row>
    <row r="5475" spans="2:2" x14ac:dyDescent="0.2">
      <c r="B5475" s="106"/>
    </row>
    <row r="5476" spans="2:2" x14ac:dyDescent="0.2">
      <c r="B5476" s="106"/>
    </row>
    <row r="5477" spans="2:2" x14ac:dyDescent="0.2">
      <c r="B5477" s="106"/>
    </row>
    <row r="5478" spans="2:2" x14ac:dyDescent="0.2">
      <c r="B5478" s="106"/>
    </row>
    <row r="5479" spans="2:2" x14ac:dyDescent="0.2">
      <c r="B5479" s="106"/>
    </row>
    <row r="5480" spans="2:2" x14ac:dyDescent="0.2">
      <c r="B5480" s="106"/>
    </row>
    <row r="5481" spans="2:2" x14ac:dyDescent="0.2">
      <c r="B5481" s="106"/>
    </row>
    <row r="5482" spans="2:2" x14ac:dyDescent="0.2">
      <c r="B5482" s="106"/>
    </row>
    <row r="5483" spans="2:2" x14ac:dyDescent="0.2">
      <c r="B5483" s="106"/>
    </row>
    <row r="5484" spans="2:2" x14ac:dyDescent="0.2">
      <c r="B5484" s="106"/>
    </row>
    <row r="5485" spans="2:2" x14ac:dyDescent="0.2">
      <c r="B5485" s="106"/>
    </row>
    <row r="5486" spans="2:2" x14ac:dyDescent="0.2">
      <c r="B5486" s="106"/>
    </row>
    <row r="5487" spans="2:2" x14ac:dyDescent="0.2">
      <c r="B5487" s="106"/>
    </row>
    <row r="5488" spans="2:2" x14ac:dyDescent="0.2">
      <c r="B5488" s="106"/>
    </row>
    <row r="5489" spans="2:2" x14ac:dyDescent="0.2">
      <c r="B5489" s="106"/>
    </row>
    <row r="5490" spans="2:2" x14ac:dyDescent="0.2">
      <c r="B5490" s="106"/>
    </row>
    <row r="5491" spans="2:2" x14ac:dyDescent="0.2">
      <c r="B5491" s="106"/>
    </row>
    <row r="5492" spans="2:2" x14ac:dyDescent="0.2">
      <c r="B5492" s="106"/>
    </row>
    <row r="5493" spans="2:2" x14ac:dyDescent="0.2">
      <c r="B5493" s="106"/>
    </row>
    <row r="5494" spans="2:2" x14ac:dyDescent="0.2">
      <c r="B5494" s="106"/>
    </row>
    <row r="5495" spans="2:2" x14ac:dyDescent="0.2">
      <c r="B5495" s="106"/>
    </row>
    <row r="5496" spans="2:2" x14ac:dyDescent="0.2">
      <c r="B5496" s="106"/>
    </row>
    <row r="5497" spans="2:2" x14ac:dyDescent="0.2">
      <c r="B5497" s="106"/>
    </row>
    <row r="5498" spans="2:2" x14ac:dyDescent="0.2">
      <c r="B5498" s="106"/>
    </row>
    <row r="5499" spans="2:2" x14ac:dyDescent="0.2">
      <c r="B5499" s="106"/>
    </row>
    <row r="5500" spans="2:2" x14ac:dyDescent="0.2">
      <c r="B5500" s="106"/>
    </row>
    <row r="5501" spans="2:2" x14ac:dyDescent="0.2">
      <c r="B5501" s="106"/>
    </row>
    <row r="5502" spans="2:2" x14ac:dyDescent="0.2">
      <c r="B5502" s="106"/>
    </row>
    <row r="5503" spans="2:2" x14ac:dyDescent="0.2">
      <c r="B5503" s="106"/>
    </row>
    <row r="5504" spans="2:2" x14ac:dyDescent="0.2">
      <c r="B5504" s="106"/>
    </row>
    <row r="5505" spans="2:2" x14ac:dyDescent="0.2">
      <c r="B5505" s="106"/>
    </row>
    <row r="5506" spans="2:2" x14ac:dyDescent="0.2">
      <c r="B5506" s="106"/>
    </row>
    <row r="5507" spans="2:2" x14ac:dyDescent="0.2">
      <c r="B5507" s="106"/>
    </row>
    <row r="5508" spans="2:2" x14ac:dyDescent="0.2">
      <c r="B5508" s="106"/>
    </row>
    <row r="5509" spans="2:2" x14ac:dyDescent="0.2">
      <c r="B5509" s="106"/>
    </row>
    <row r="5510" spans="2:2" x14ac:dyDescent="0.2">
      <c r="B5510" s="106"/>
    </row>
    <row r="5511" spans="2:2" x14ac:dyDescent="0.2">
      <c r="B5511" s="106"/>
    </row>
    <row r="5512" spans="2:2" x14ac:dyDescent="0.2">
      <c r="B5512" s="106"/>
    </row>
    <row r="5513" spans="2:2" x14ac:dyDescent="0.2">
      <c r="B5513" s="106"/>
    </row>
    <row r="5514" spans="2:2" x14ac:dyDescent="0.2">
      <c r="B5514" s="106"/>
    </row>
    <row r="5515" spans="2:2" x14ac:dyDescent="0.2">
      <c r="B5515" s="106"/>
    </row>
    <row r="5516" spans="2:2" x14ac:dyDescent="0.2">
      <c r="B5516" s="106"/>
    </row>
    <row r="5517" spans="2:2" x14ac:dyDescent="0.2">
      <c r="B5517" s="106"/>
    </row>
    <row r="5518" spans="2:2" x14ac:dyDescent="0.2">
      <c r="B5518" s="106"/>
    </row>
    <row r="5519" spans="2:2" x14ac:dyDescent="0.2">
      <c r="B5519" s="106"/>
    </row>
    <row r="5520" spans="2:2" x14ac:dyDescent="0.2">
      <c r="B5520" s="106"/>
    </row>
    <row r="5521" spans="2:2" x14ac:dyDescent="0.2">
      <c r="B5521" s="106"/>
    </row>
    <row r="5522" spans="2:2" x14ac:dyDescent="0.2">
      <c r="B5522" s="106"/>
    </row>
    <row r="5523" spans="2:2" x14ac:dyDescent="0.2">
      <c r="B5523" s="106"/>
    </row>
    <row r="5524" spans="2:2" x14ac:dyDescent="0.2">
      <c r="B5524" s="106"/>
    </row>
    <row r="5525" spans="2:2" x14ac:dyDescent="0.2">
      <c r="B5525" s="106"/>
    </row>
    <row r="5526" spans="2:2" x14ac:dyDescent="0.2">
      <c r="B5526" s="106"/>
    </row>
    <row r="5527" spans="2:2" x14ac:dyDescent="0.2">
      <c r="B5527" s="106"/>
    </row>
    <row r="5528" spans="2:2" x14ac:dyDescent="0.2">
      <c r="B5528" s="106"/>
    </row>
    <row r="5529" spans="2:2" x14ac:dyDescent="0.2">
      <c r="B5529" s="106"/>
    </row>
    <row r="5530" spans="2:2" x14ac:dyDescent="0.2">
      <c r="B5530" s="106"/>
    </row>
    <row r="5531" spans="2:2" x14ac:dyDescent="0.2">
      <c r="B5531" s="106"/>
    </row>
    <row r="5532" spans="2:2" x14ac:dyDescent="0.2">
      <c r="B5532" s="106"/>
    </row>
    <row r="5533" spans="2:2" x14ac:dyDescent="0.2">
      <c r="B5533" s="106"/>
    </row>
    <row r="5534" spans="2:2" x14ac:dyDescent="0.2">
      <c r="B5534" s="106"/>
    </row>
    <row r="5535" spans="2:2" x14ac:dyDescent="0.2">
      <c r="B5535" s="106"/>
    </row>
    <row r="5536" spans="2:2" x14ac:dyDescent="0.2">
      <c r="B5536" s="106"/>
    </row>
    <row r="5537" spans="2:2" x14ac:dyDescent="0.2">
      <c r="B5537" s="106"/>
    </row>
    <row r="5538" spans="2:2" x14ac:dyDescent="0.2">
      <c r="B5538" s="106"/>
    </row>
    <row r="5539" spans="2:2" x14ac:dyDescent="0.2">
      <c r="B5539" s="106"/>
    </row>
    <row r="5540" spans="2:2" x14ac:dyDescent="0.2">
      <c r="B5540" s="106"/>
    </row>
    <row r="5541" spans="2:2" x14ac:dyDescent="0.2">
      <c r="B5541" s="106"/>
    </row>
    <row r="5542" spans="2:2" x14ac:dyDescent="0.2">
      <c r="B5542" s="106"/>
    </row>
    <row r="5543" spans="2:2" x14ac:dyDescent="0.2">
      <c r="B5543" s="106"/>
    </row>
    <row r="5544" spans="2:2" x14ac:dyDescent="0.2">
      <c r="B5544" s="106"/>
    </row>
    <row r="5545" spans="2:2" x14ac:dyDescent="0.2">
      <c r="B5545" s="106"/>
    </row>
    <row r="5546" spans="2:2" x14ac:dyDescent="0.2">
      <c r="B5546" s="106"/>
    </row>
    <row r="5547" spans="2:2" x14ac:dyDescent="0.2">
      <c r="B5547" s="106"/>
    </row>
    <row r="5548" spans="2:2" x14ac:dyDescent="0.2">
      <c r="B5548" s="106"/>
    </row>
    <row r="5549" spans="2:2" x14ac:dyDescent="0.2">
      <c r="B5549" s="106"/>
    </row>
    <row r="5550" spans="2:2" x14ac:dyDescent="0.2">
      <c r="B5550" s="106"/>
    </row>
    <row r="5551" spans="2:2" x14ac:dyDescent="0.2">
      <c r="B5551" s="106"/>
    </row>
    <row r="5552" spans="2:2" x14ac:dyDescent="0.2">
      <c r="B5552" s="106"/>
    </row>
    <row r="5553" spans="2:2" x14ac:dyDescent="0.2">
      <c r="B5553" s="106"/>
    </row>
    <row r="5554" spans="2:2" x14ac:dyDescent="0.2">
      <c r="B5554" s="106"/>
    </row>
    <row r="5555" spans="2:2" x14ac:dyDescent="0.2">
      <c r="B5555" s="106"/>
    </row>
    <row r="5556" spans="2:2" x14ac:dyDescent="0.2">
      <c r="B5556" s="106"/>
    </row>
    <row r="5557" spans="2:2" x14ac:dyDescent="0.2">
      <c r="B5557" s="106"/>
    </row>
    <row r="5558" spans="2:2" x14ac:dyDescent="0.2">
      <c r="B5558" s="106"/>
    </row>
    <row r="5559" spans="2:2" x14ac:dyDescent="0.2">
      <c r="B5559" s="106"/>
    </row>
    <row r="5560" spans="2:2" x14ac:dyDescent="0.2">
      <c r="B5560" s="106"/>
    </row>
    <row r="5561" spans="2:2" x14ac:dyDescent="0.2">
      <c r="B5561" s="106"/>
    </row>
    <row r="5562" spans="2:2" x14ac:dyDescent="0.2">
      <c r="B5562" s="106"/>
    </row>
    <row r="5563" spans="2:2" x14ac:dyDescent="0.2">
      <c r="B5563" s="106"/>
    </row>
    <row r="5564" spans="2:2" x14ac:dyDescent="0.2">
      <c r="B5564" s="106"/>
    </row>
    <row r="5565" spans="2:2" x14ac:dyDescent="0.2">
      <c r="B5565" s="106"/>
    </row>
    <row r="5566" spans="2:2" x14ac:dyDescent="0.2">
      <c r="B5566" s="106"/>
    </row>
    <row r="5567" spans="2:2" x14ac:dyDescent="0.2">
      <c r="B5567" s="106"/>
    </row>
    <row r="5568" spans="2:2" x14ac:dyDescent="0.2">
      <c r="B5568" s="106"/>
    </row>
    <row r="5569" spans="2:2" x14ac:dyDescent="0.2">
      <c r="B5569" s="106"/>
    </row>
    <row r="5570" spans="2:2" x14ac:dyDescent="0.2">
      <c r="B5570" s="106"/>
    </row>
    <row r="5571" spans="2:2" x14ac:dyDescent="0.2">
      <c r="B5571" s="106"/>
    </row>
    <row r="5572" spans="2:2" x14ac:dyDescent="0.2">
      <c r="B5572" s="106"/>
    </row>
    <row r="5573" spans="2:2" x14ac:dyDescent="0.2">
      <c r="B5573" s="106"/>
    </row>
    <row r="5574" spans="2:2" x14ac:dyDescent="0.2">
      <c r="B5574" s="106"/>
    </row>
    <row r="5575" spans="2:2" x14ac:dyDescent="0.2">
      <c r="B5575" s="106"/>
    </row>
    <row r="5576" spans="2:2" x14ac:dyDescent="0.2">
      <c r="B5576" s="106"/>
    </row>
    <row r="5577" spans="2:2" x14ac:dyDescent="0.2">
      <c r="B5577" s="106"/>
    </row>
    <row r="5578" spans="2:2" x14ac:dyDescent="0.2">
      <c r="B5578" s="106"/>
    </row>
    <row r="5579" spans="2:2" x14ac:dyDescent="0.2">
      <c r="B5579" s="106"/>
    </row>
    <row r="5580" spans="2:2" x14ac:dyDescent="0.2">
      <c r="B5580" s="106"/>
    </row>
    <row r="5581" spans="2:2" x14ac:dyDescent="0.2">
      <c r="B5581" s="106"/>
    </row>
    <row r="5582" spans="2:2" x14ac:dyDescent="0.2">
      <c r="B5582" s="106"/>
    </row>
    <row r="5583" spans="2:2" x14ac:dyDescent="0.2">
      <c r="B5583" s="106"/>
    </row>
    <row r="5584" spans="2:2" x14ac:dyDescent="0.2">
      <c r="B5584" s="106"/>
    </row>
    <row r="5585" spans="2:2" x14ac:dyDescent="0.2">
      <c r="B5585" s="106"/>
    </row>
    <row r="5586" spans="2:2" x14ac:dyDescent="0.2">
      <c r="B5586" s="106"/>
    </row>
    <row r="5587" spans="2:2" x14ac:dyDescent="0.2">
      <c r="B5587" s="106"/>
    </row>
    <row r="5588" spans="2:2" x14ac:dyDescent="0.2">
      <c r="B5588" s="106"/>
    </row>
    <row r="5589" spans="2:2" x14ac:dyDescent="0.2">
      <c r="B5589" s="106"/>
    </row>
    <row r="5590" spans="2:2" x14ac:dyDescent="0.2">
      <c r="B5590" s="106"/>
    </row>
    <row r="5591" spans="2:2" x14ac:dyDescent="0.2">
      <c r="B5591" s="106"/>
    </row>
    <row r="5592" spans="2:2" x14ac:dyDescent="0.2">
      <c r="B5592" s="106"/>
    </row>
    <row r="5593" spans="2:2" x14ac:dyDescent="0.2">
      <c r="B5593" s="106"/>
    </row>
    <row r="5594" spans="2:2" x14ac:dyDescent="0.2">
      <c r="B5594" s="106"/>
    </row>
    <row r="5595" spans="2:2" x14ac:dyDescent="0.2">
      <c r="B5595" s="106"/>
    </row>
    <row r="5596" spans="2:2" x14ac:dyDescent="0.2">
      <c r="B5596" s="106"/>
    </row>
    <row r="5597" spans="2:2" x14ac:dyDescent="0.2">
      <c r="B5597" s="106"/>
    </row>
    <row r="5598" spans="2:2" x14ac:dyDescent="0.2">
      <c r="B5598" s="106"/>
    </row>
    <row r="5599" spans="2:2" x14ac:dyDescent="0.2">
      <c r="B5599" s="106"/>
    </row>
    <row r="5600" spans="2:2" x14ac:dyDescent="0.2">
      <c r="B5600" s="106"/>
    </row>
    <row r="5601" spans="2:2" x14ac:dyDescent="0.2">
      <c r="B5601" s="106"/>
    </row>
    <row r="5602" spans="2:2" x14ac:dyDescent="0.2">
      <c r="B5602" s="106"/>
    </row>
    <row r="5603" spans="2:2" x14ac:dyDescent="0.2">
      <c r="B5603" s="106"/>
    </row>
    <row r="5604" spans="2:2" x14ac:dyDescent="0.2">
      <c r="B5604" s="106"/>
    </row>
    <row r="5605" spans="2:2" x14ac:dyDescent="0.2">
      <c r="B5605" s="106"/>
    </row>
    <row r="5606" spans="2:2" x14ac:dyDescent="0.2">
      <c r="B5606" s="106"/>
    </row>
    <row r="5607" spans="2:2" x14ac:dyDescent="0.2">
      <c r="B5607" s="106"/>
    </row>
    <row r="5608" spans="2:2" x14ac:dyDescent="0.2">
      <c r="B5608" s="106"/>
    </row>
    <row r="5609" spans="2:2" x14ac:dyDescent="0.2">
      <c r="B5609" s="106"/>
    </row>
    <row r="5610" spans="2:2" x14ac:dyDescent="0.2">
      <c r="B5610" s="106"/>
    </row>
    <row r="5611" spans="2:2" x14ac:dyDescent="0.2">
      <c r="B5611" s="106"/>
    </row>
    <row r="5612" spans="2:2" x14ac:dyDescent="0.2">
      <c r="B5612" s="106"/>
    </row>
    <row r="5613" spans="2:2" x14ac:dyDescent="0.2">
      <c r="B5613" s="106"/>
    </row>
    <row r="5614" spans="2:2" x14ac:dyDescent="0.2">
      <c r="B5614" s="106"/>
    </row>
    <row r="5615" spans="2:2" x14ac:dyDescent="0.2">
      <c r="B5615" s="106"/>
    </row>
    <row r="5616" spans="2:2" x14ac:dyDescent="0.2">
      <c r="B5616" s="106"/>
    </row>
    <row r="5617" spans="2:2" x14ac:dyDescent="0.2">
      <c r="B5617" s="106"/>
    </row>
    <row r="5618" spans="2:2" x14ac:dyDescent="0.2">
      <c r="B5618" s="106"/>
    </row>
    <row r="5619" spans="2:2" x14ac:dyDescent="0.2">
      <c r="B5619" s="106"/>
    </row>
    <row r="5620" spans="2:2" x14ac:dyDescent="0.2">
      <c r="B5620" s="106"/>
    </row>
    <row r="5621" spans="2:2" x14ac:dyDescent="0.2">
      <c r="B5621" s="106"/>
    </row>
    <row r="5622" spans="2:2" x14ac:dyDescent="0.2">
      <c r="B5622" s="106"/>
    </row>
    <row r="5623" spans="2:2" x14ac:dyDescent="0.2">
      <c r="B5623" s="106"/>
    </row>
    <row r="5624" spans="2:2" x14ac:dyDescent="0.2">
      <c r="B5624" s="106"/>
    </row>
    <row r="5625" spans="2:2" x14ac:dyDescent="0.2">
      <c r="B5625" s="106"/>
    </row>
    <row r="5626" spans="2:2" x14ac:dyDescent="0.2">
      <c r="B5626" s="106"/>
    </row>
    <row r="5627" spans="2:2" x14ac:dyDescent="0.2">
      <c r="B5627" s="106"/>
    </row>
    <row r="5628" spans="2:2" x14ac:dyDescent="0.2">
      <c r="B5628" s="106"/>
    </row>
    <row r="5629" spans="2:2" x14ac:dyDescent="0.2">
      <c r="B5629" s="106"/>
    </row>
    <row r="5630" spans="2:2" x14ac:dyDescent="0.2">
      <c r="B5630" s="106"/>
    </row>
    <row r="5631" spans="2:2" x14ac:dyDescent="0.2">
      <c r="B5631" s="106"/>
    </row>
    <row r="5632" spans="2:2" x14ac:dyDescent="0.2">
      <c r="B5632" s="106"/>
    </row>
    <row r="5633" spans="2:2" x14ac:dyDescent="0.2">
      <c r="B5633" s="106"/>
    </row>
    <row r="5634" spans="2:2" x14ac:dyDescent="0.2">
      <c r="B5634" s="106"/>
    </row>
    <row r="5635" spans="2:2" x14ac:dyDescent="0.2">
      <c r="B5635" s="106"/>
    </row>
    <row r="5636" spans="2:2" x14ac:dyDescent="0.2">
      <c r="B5636" s="106"/>
    </row>
    <row r="5637" spans="2:2" x14ac:dyDescent="0.2">
      <c r="B5637" s="106"/>
    </row>
    <row r="5638" spans="2:2" x14ac:dyDescent="0.2">
      <c r="B5638" s="106"/>
    </row>
    <row r="5639" spans="2:2" x14ac:dyDescent="0.2">
      <c r="B5639" s="106"/>
    </row>
    <row r="5640" spans="2:2" x14ac:dyDescent="0.2">
      <c r="B5640" s="106"/>
    </row>
    <row r="5641" spans="2:2" x14ac:dyDescent="0.2">
      <c r="B5641" s="106"/>
    </row>
    <row r="5642" spans="2:2" x14ac:dyDescent="0.2">
      <c r="B5642" s="106"/>
    </row>
    <row r="5643" spans="2:2" x14ac:dyDescent="0.2">
      <c r="B5643" s="106"/>
    </row>
    <row r="5644" spans="2:2" x14ac:dyDescent="0.2">
      <c r="B5644" s="106"/>
    </row>
    <row r="5645" spans="2:2" x14ac:dyDescent="0.2">
      <c r="B5645" s="106"/>
    </row>
    <row r="5646" spans="2:2" x14ac:dyDescent="0.2">
      <c r="B5646" s="106"/>
    </row>
    <row r="5647" spans="2:2" x14ac:dyDescent="0.2">
      <c r="B5647" s="106"/>
    </row>
    <row r="5648" spans="2:2" x14ac:dyDescent="0.2">
      <c r="B5648" s="106"/>
    </row>
    <row r="5649" spans="2:2" x14ac:dyDescent="0.2">
      <c r="B5649" s="106"/>
    </row>
    <row r="5650" spans="2:2" x14ac:dyDescent="0.2">
      <c r="B5650" s="106"/>
    </row>
    <row r="5651" spans="2:2" x14ac:dyDescent="0.2">
      <c r="B5651" s="106"/>
    </row>
    <row r="5652" spans="2:2" x14ac:dyDescent="0.2">
      <c r="B5652" s="106"/>
    </row>
    <row r="5653" spans="2:2" x14ac:dyDescent="0.2">
      <c r="B5653" s="106"/>
    </row>
    <row r="5654" spans="2:2" x14ac:dyDescent="0.2">
      <c r="B5654" s="106"/>
    </row>
    <row r="5655" spans="2:2" x14ac:dyDescent="0.2">
      <c r="B5655" s="106"/>
    </row>
    <row r="5656" spans="2:2" x14ac:dyDescent="0.2">
      <c r="B5656" s="106"/>
    </row>
    <row r="5657" spans="2:2" x14ac:dyDescent="0.2">
      <c r="B5657" s="106"/>
    </row>
    <row r="5658" spans="2:2" x14ac:dyDescent="0.2">
      <c r="B5658" s="106"/>
    </row>
    <row r="5659" spans="2:2" x14ac:dyDescent="0.2">
      <c r="B5659" s="106"/>
    </row>
    <row r="5660" spans="2:2" x14ac:dyDescent="0.2">
      <c r="B5660" s="106"/>
    </row>
    <row r="5661" spans="2:2" x14ac:dyDescent="0.2">
      <c r="B5661" s="106"/>
    </row>
    <row r="5662" spans="2:2" x14ac:dyDescent="0.2">
      <c r="B5662" s="106"/>
    </row>
    <row r="5663" spans="2:2" x14ac:dyDescent="0.2">
      <c r="B5663" s="106"/>
    </row>
    <row r="5664" spans="2:2" x14ac:dyDescent="0.2">
      <c r="B5664" s="106"/>
    </row>
    <row r="5665" spans="2:2" x14ac:dyDescent="0.2">
      <c r="B5665" s="106"/>
    </row>
    <row r="5666" spans="2:2" x14ac:dyDescent="0.2">
      <c r="B5666" s="106"/>
    </row>
    <row r="5667" spans="2:2" x14ac:dyDescent="0.2">
      <c r="B5667" s="106"/>
    </row>
    <row r="5668" spans="2:2" x14ac:dyDescent="0.2">
      <c r="B5668" s="106"/>
    </row>
    <row r="5669" spans="2:2" x14ac:dyDescent="0.2">
      <c r="B5669" s="106"/>
    </row>
    <row r="5670" spans="2:2" x14ac:dyDescent="0.2">
      <c r="B5670" s="106"/>
    </row>
    <row r="5671" spans="2:2" x14ac:dyDescent="0.2">
      <c r="B5671" s="106"/>
    </row>
    <row r="5672" spans="2:2" x14ac:dyDescent="0.2">
      <c r="B5672" s="106"/>
    </row>
    <row r="5673" spans="2:2" x14ac:dyDescent="0.2">
      <c r="B5673" s="106"/>
    </row>
    <row r="5674" spans="2:2" x14ac:dyDescent="0.2">
      <c r="B5674" s="106"/>
    </row>
    <row r="5675" spans="2:2" x14ac:dyDescent="0.2">
      <c r="B5675" s="106"/>
    </row>
    <row r="5676" spans="2:2" x14ac:dyDescent="0.2">
      <c r="B5676" s="106"/>
    </row>
    <row r="5677" spans="2:2" x14ac:dyDescent="0.2">
      <c r="B5677" s="106"/>
    </row>
    <row r="5678" spans="2:2" x14ac:dyDescent="0.2">
      <c r="B5678" s="106"/>
    </row>
    <row r="5679" spans="2:2" x14ac:dyDescent="0.2">
      <c r="B5679" s="106"/>
    </row>
    <row r="5680" spans="2:2" x14ac:dyDescent="0.2">
      <c r="B5680" s="106"/>
    </row>
    <row r="5681" spans="2:2" x14ac:dyDescent="0.2">
      <c r="B5681" s="106"/>
    </row>
    <row r="5682" spans="2:2" x14ac:dyDescent="0.2">
      <c r="B5682" s="106"/>
    </row>
    <row r="5683" spans="2:2" x14ac:dyDescent="0.2">
      <c r="B5683" s="106"/>
    </row>
    <row r="5684" spans="2:2" x14ac:dyDescent="0.2">
      <c r="B5684" s="106"/>
    </row>
    <row r="5685" spans="2:2" x14ac:dyDescent="0.2">
      <c r="B5685" s="106"/>
    </row>
    <row r="5686" spans="2:2" x14ac:dyDescent="0.2">
      <c r="B5686" s="106"/>
    </row>
    <row r="5687" spans="2:2" x14ac:dyDescent="0.2">
      <c r="B5687" s="106"/>
    </row>
    <row r="5688" spans="2:2" x14ac:dyDescent="0.2">
      <c r="B5688" s="106"/>
    </row>
    <row r="5689" spans="2:2" x14ac:dyDescent="0.2">
      <c r="B5689" s="106"/>
    </row>
    <row r="5690" spans="2:2" x14ac:dyDescent="0.2">
      <c r="B5690" s="106"/>
    </row>
    <row r="5691" spans="2:2" x14ac:dyDescent="0.2">
      <c r="B5691" s="106"/>
    </row>
    <row r="5692" spans="2:2" x14ac:dyDescent="0.2">
      <c r="B5692" s="106"/>
    </row>
    <row r="5693" spans="2:2" x14ac:dyDescent="0.2">
      <c r="B5693" s="106"/>
    </row>
    <row r="5694" spans="2:2" x14ac:dyDescent="0.2">
      <c r="B5694" s="106"/>
    </row>
    <row r="5695" spans="2:2" x14ac:dyDescent="0.2">
      <c r="B5695" s="106"/>
    </row>
    <row r="5696" spans="2:2" x14ac:dyDescent="0.2">
      <c r="B5696" s="106"/>
    </row>
    <row r="5697" spans="2:2" x14ac:dyDescent="0.2">
      <c r="B5697" s="106"/>
    </row>
    <row r="5698" spans="2:2" x14ac:dyDescent="0.2">
      <c r="B5698" s="106"/>
    </row>
    <row r="5699" spans="2:2" x14ac:dyDescent="0.2">
      <c r="B5699" s="106"/>
    </row>
    <row r="5700" spans="2:2" x14ac:dyDescent="0.2">
      <c r="B5700" s="106"/>
    </row>
    <row r="5701" spans="2:2" x14ac:dyDescent="0.2">
      <c r="B5701" s="106"/>
    </row>
    <row r="5702" spans="2:2" x14ac:dyDescent="0.2">
      <c r="B5702" s="106"/>
    </row>
    <row r="5703" spans="2:2" x14ac:dyDescent="0.2">
      <c r="B5703" s="106"/>
    </row>
    <row r="5704" spans="2:2" x14ac:dyDescent="0.2">
      <c r="B5704" s="106"/>
    </row>
    <row r="5705" spans="2:2" x14ac:dyDescent="0.2">
      <c r="B5705" s="106"/>
    </row>
    <row r="5706" spans="2:2" x14ac:dyDescent="0.2">
      <c r="B5706" s="106"/>
    </row>
    <row r="5707" spans="2:2" x14ac:dyDescent="0.2">
      <c r="B5707" s="106"/>
    </row>
    <row r="5708" spans="2:2" x14ac:dyDescent="0.2">
      <c r="B5708" s="106"/>
    </row>
    <row r="5709" spans="2:2" x14ac:dyDescent="0.2">
      <c r="B5709" s="106"/>
    </row>
    <row r="5710" spans="2:2" x14ac:dyDescent="0.2">
      <c r="B5710" s="106"/>
    </row>
    <row r="5711" spans="2:2" x14ac:dyDescent="0.2">
      <c r="B5711" s="106"/>
    </row>
    <row r="5712" spans="2:2" x14ac:dyDescent="0.2">
      <c r="B5712" s="106"/>
    </row>
    <row r="5713" spans="2:2" x14ac:dyDescent="0.2">
      <c r="B5713" s="106"/>
    </row>
    <row r="5714" spans="2:2" x14ac:dyDescent="0.2">
      <c r="B5714" s="106"/>
    </row>
    <row r="5715" spans="2:2" x14ac:dyDescent="0.2">
      <c r="B5715" s="106"/>
    </row>
    <row r="5716" spans="2:2" x14ac:dyDescent="0.2">
      <c r="B5716" s="106"/>
    </row>
    <row r="5717" spans="2:2" x14ac:dyDescent="0.2">
      <c r="B5717" s="106"/>
    </row>
    <row r="5718" spans="2:2" x14ac:dyDescent="0.2">
      <c r="B5718" s="106"/>
    </row>
    <row r="5719" spans="2:2" x14ac:dyDescent="0.2">
      <c r="B5719" s="106"/>
    </row>
    <row r="5720" spans="2:2" x14ac:dyDescent="0.2">
      <c r="B5720" s="106"/>
    </row>
    <row r="5721" spans="2:2" x14ac:dyDescent="0.2">
      <c r="B5721" s="106"/>
    </row>
    <row r="5722" spans="2:2" x14ac:dyDescent="0.2">
      <c r="B5722" s="106"/>
    </row>
    <row r="5723" spans="2:2" x14ac:dyDescent="0.2">
      <c r="B5723" s="106"/>
    </row>
    <row r="5724" spans="2:2" x14ac:dyDescent="0.2">
      <c r="B5724" s="106"/>
    </row>
    <row r="5725" spans="2:2" x14ac:dyDescent="0.2">
      <c r="B5725" s="106"/>
    </row>
    <row r="5726" spans="2:2" x14ac:dyDescent="0.2">
      <c r="B5726" s="106"/>
    </row>
    <row r="5727" spans="2:2" x14ac:dyDescent="0.2">
      <c r="B5727" s="106"/>
    </row>
    <row r="5728" spans="2:2" x14ac:dyDescent="0.2">
      <c r="B5728" s="106"/>
    </row>
    <row r="5729" spans="2:2" x14ac:dyDescent="0.2">
      <c r="B5729" s="106"/>
    </row>
    <row r="5730" spans="2:2" x14ac:dyDescent="0.2">
      <c r="B5730" s="106"/>
    </row>
    <row r="5731" spans="2:2" x14ac:dyDescent="0.2">
      <c r="B5731" s="106"/>
    </row>
    <row r="5732" spans="2:2" x14ac:dyDescent="0.2">
      <c r="B5732" s="106"/>
    </row>
    <row r="5733" spans="2:2" x14ac:dyDescent="0.2">
      <c r="B5733" s="106"/>
    </row>
    <row r="5734" spans="2:2" x14ac:dyDescent="0.2">
      <c r="B5734" s="106"/>
    </row>
    <row r="5735" spans="2:2" x14ac:dyDescent="0.2">
      <c r="B5735" s="106"/>
    </row>
    <row r="5736" spans="2:2" x14ac:dyDescent="0.2">
      <c r="B5736" s="106"/>
    </row>
    <row r="5737" spans="2:2" x14ac:dyDescent="0.2">
      <c r="B5737" s="106"/>
    </row>
    <row r="5738" spans="2:2" x14ac:dyDescent="0.2">
      <c r="B5738" s="106"/>
    </row>
    <row r="5739" spans="2:2" x14ac:dyDescent="0.2">
      <c r="B5739" s="106"/>
    </row>
    <row r="5740" spans="2:2" x14ac:dyDescent="0.2">
      <c r="B5740" s="106"/>
    </row>
    <row r="5741" spans="2:2" x14ac:dyDescent="0.2">
      <c r="B5741" s="106"/>
    </row>
    <row r="5742" spans="2:2" x14ac:dyDescent="0.2">
      <c r="B5742" s="106"/>
    </row>
    <row r="5743" spans="2:2" x14ac:dyDescent="0.2">
      <c r="B5743" s="106"/>
    </row>
    <row r="5744" spans="2:2" x14ac:dyDescent="0.2">
      <c r="B5744" s="106"/>
    </row>
    <row r="5745" spans="2:2" x14ac:dyDescent="0.2">
      <c r="B5745" s="106"/>
    </row>
    <row r="5746" spans="2:2" x14ac:dyDescent="0.2">
      <c r="B5746" s="106"/>
    </row>
    <row r="5747" spans="2:2" x14ac:dyDescent="0.2">
      <c r="B5747" s="106"/>
    </row>
    <row r="5748" spans="2:2" x14ac:dyDescent="0.2">
      <c r="B5748" s="106"/>
    </row>
    <row r="5749" spans="2:2" x14ac:dyDescent="0.2">
      <c r="B5749" s="106"/>
    </row>
    <row r="5750" spans="2:2" x14ac:dyDescent="0.2">
      <c r="B5750" s="106"/>
    </row>
    <row r="5751" spans="2:2" x14ac:dyDescent="0.2">
      <c r="B5751" s="106"/>
    </row>
    <row r="5752" spans="2:2" x14ac:dyDescent="0.2">
      <c r="B5752" s="106"/>
    </row>
    <row r="5753" spans="2:2" x14ac:dyDescent="0.2">
      <c r="B5753" s="106"/>
    </row>
    <row r="5754" spans="2:2" x14ac:dyDescent="0.2">
      <c r="B5754" s="106"/>
    </row>
    <row r="5755" spans="2:2" x14ac:dyDescent="0.2">
      <c r="B5755" s="106"/>
    </row>
    <row r="5756" spans="2:2" x14ac:dyDescent="0.2">
      <c r="B5756" s="106"/>
    </row>
    <row r="5757" spans="2:2" x14ac:dyDescent="0.2">
      <c r="B5757" s="106"/>
    </row>
    <row r="5758" spans="2:2" x14ac:dyDescent="0.2">
      <c r="B5758" s="106"/>
    </row>
    <row r="5759" spans="2:2" x14ac:dyDescent="0.2">
      <c r="B5759" s="106"/>
    </row>
    <row r="5760" spans="2:2" x14ac:dyDescent="0.2">
      <c r="B5760" s="106"/>
    </row>
    <row r="5761" spans="2:2" x14ac:dyDescent="0.2">
      <c r="B5761" s="106"/>
    </row>
    <row r="5762" spans="2:2" x14ac:dyDescent="0.2">
      <c r="B5762" s="106"/>
    </row>
    <row r="5763" spans="2:2" x14ac:dyDescent="0.2">
      <c r="B5763" s="106"/>
    </row>
    <row r="5764" spans="2:2" x14ac:dyDescent="0.2">
      <c r="B5764" s="106"/>
    </row>
    <row r="5765" spans="2:2" x14ac:dyDescent="0.2">
      <c r="B5765" s="106"/>
    </row>
    <row r="5766" spans="2:2" x14ac:dyDescent="0.2">
      <c r="B5766" s="106"/>
    </row>
    <row r="5767" spans="2:2" x14ac:dyDescent="0.2">
      <c r="B5767" s="106"/>
    </row>
    <row r="5768" spans="2:2" x14ac:dyDescent="0.2">
      <c r="B5768" s="106"/>
    </row>
    <row r="5769" spans="2:2" x14ac:dyDescent="0.2">
      <c r="B5769" s="106"/>
    </row>
    <row r="5770" spans="2:2" x14ac:dyDescent="0.2">
      <c r="B5770" s="106"/>
    </row>
    <row r="5771" spans="2:2" x14ac:dyDescent="0.2">
      <c r="B5771" s="106"/>
    </row>
    <row r="5772" spans="2:2" x14ac:dyDescent="0.2">
      <c r="B5772" s="106"/>
    </row>
    <row r="5773" spans="2:2" x14ac:dyDescent="0.2">
      <c r="B5773" s="106"/>
    </row>
    <row r="5774" spans="2:2" x14ac:dyDescent="0.2">
      <c r="B5774" s="106"/>
    </row>
    <row r="5775" spans="2:2" x14ac:dyDescent="0.2">
      <c r="B5775" s="106"/>
    </row>
    <row r="5776" spans="2:2" x14ac:dyDescent="0.2">
      <c r="B5776" s="106"/>
    </row>
    <row r="5777" spans="2:2" x14ac:dyDescent="0.2">
      <c r="B5777" s="106"/>
    </row>
    <row r="5778" spans="2:2" x14ac:dyDescent="0.2">
      <c r="B5778" s="106"/>
    </row>
    <row r="5779" spans="2:2" x14ac:dyDescent="0.2">
      <c r="B5779" s="106"/>
    </row>
    <row r="5780" spans="2:2" x14ac:dyDescent="0.2">
      <c r="B5780" s="106"/>
    </row>
    <row r="5781" spans="2:2" x14ac:dyDescent="0.2">
      <c r="B5781" s="106"/>
    </row>
    <row r="5782" spans="2:2" x14ac:dyDescent="0.2">
      <c r="B5782" s="106"/>
    </row>
    <row r="5783" spans="2:2" x14ac:dyDescent="0.2">
      <c r="B5783" s="106"/>
    </row>
    <row r="5784" spans="2:2" x14ac:dyDescent="0.2">
      <c r="B5784" s="106"/>
    </row>
    <row r="5785" spans="2:2" x14ac:dyDescent="0.2">
      <c r="B5785" s="106"/>
    </row>
    <row r="5786" spans="2:2" x14ac:dyDescent="0.2">
      <c r="B5786" s="106"/>
    </row>
    <row r="5787" spans="2:2" x14ac:dyDescent="0.2">
      <c r="B5787" s="106"/>
    </row>
    <row r="5788" spans="2:2" x14ac:dyDescent="0.2">
      <c r="B5788" s="106"/>
    </row>
    <row r="5789" spans="2:2" x14ac:dyDescent="0.2">
      <c r="B5789" s="106"/>
    </row>
    <row r="5790" spans="2:2" x14ac:dyDescent="0.2">
      <c r="B5790" s="106"/>
    </row>
    <row r="5791" spans="2:2" x14ac:dyDescent="0.2">
      <c r="B5791" s="106"/>
    </row>
    <row r="5792" spans="2:2" x14ac:dyDescent="0.2">
      <c r="B5792" s="106"/>
    </row>
    <row r="5793" spans="2:2" x14ac:dyDescent="0.2">
      <c r="B5793" s="106"/>
    </row>
    <row r="5794" spans="2:2" x14ac:dyDescent="0.2">
      <c r="B5794" s="106"/>
    </row>
    <row r="5795" spans="2:2" x14ac:dyDescent="0.2">
      <c r="B5795" s="106"/>
    </row>
    <row r="5796" spans="2:2" x14ac:dyDescent="0.2">
      <c r="B5796" s="106"/>
    </row>
    <row r="5797" spans="2:2" x14ac:dyDescent="0.2">
      <c r="B5797" s="106"/>
    </row>
    <row r="5798" spans="2:2" x14ac:dyDescent="0.2">
      <c r="B5798" s="106"/>
    </row>
    <row r="5799" spans="2:2" x14ac:dyDescent="0.2">
      <c r="B5799" s="106"/>
    </row>
    <row r="5800" spans="2:2" x14ac:dyDescent="0.2">
      <c r="B5800" s="106"/>
    </row>
    <row r="5801" spans="2:2" x14ac:dyDescent="0.2">
      <c r="B5801" s="106"/>
    </row>
    <row r="5802" spans="2:2" x14ac:dyDescent="0.2">
      <c r="B5802" s="106"/>
    </row>
    <row r="5803" spans="2:2" x14ac:dyDescent="0.2">
      <c r="B5803" s="106"/>
    </row>
    <row r="5804" spans="2:2" x14ac:dyDescent="0.2">
      <c r="B5804" s="106"/>
    </row>
    <row r="5805" spans="2:2" x14ac:dyDescent="0.2">
      <c r="B5805" s="106"/>
    </row>
    <row r="5806" spans="2:2" x14ac:dyDescent="0.2">
      <c r="B5806" s="106"/>
    </row>
    <row r="5807" spans="2:2" x14ac:dyDescent="0.2">
      <c r="B5807" s="106"/>
    </row>
    <row r="5808" spans="2:2" x14ac:dyDescent="0.2">
      <c r="B5808" s="106"/>
    </row>
    <row r="5809" spans="2:2" x14ac:dyDescent="0.2">
      <c r="B5809" s="106"/>
    </row>
    <row r="5810" spans="2:2" x14ac:dyDescent="0.2">
      <c r="B5810" s="106"/>
    </row>
    <row r="5811" spans="2:2" x14ac:dyDescent="0.2">
      <c r="B5811" s="106"/>
    </row>
    <row r="5812" spans="2:2" x14ac:dyDescent="0.2">
      <c r="B5812" s="106"/>
    </row>
    <row r="5813" spans="2:2" x14ac:dyDescent="0.2">
      <c r="B5813" s="106"/>
    </row>
    <row r="5814" spans="2:2" x14ac:dyDescent="0.2">
      <c r="B5814" s="106"/>
    </row>
    <row r="5815" spans="2:2" x14ac:dyDescent="0.2">
      <c r="B5815" s="106"/>
    </row>
    <row r="5816" spans="2:2" x14ac:dyDescent="0.2">
      <c r="B5816" s="106"/>
    </row>
    <row r="5817" spans="2:2" x14ac:dyDescent="0.2">
      <c r="B5817" s="106"/>
    </row>
    <row r="5818" spans="2:2" x14ac:dyDescent="0.2">
      <c r="B5818" s="106"/>
    </row>
    <row r="5819" spans="2:2" x14ac:dyDescent="0.2">
      <c r="B5819" s="106"/>
    </row>
    <row r="5820" spans="2:2" x14ac:dyDescent="0.2">
      <c r="B5820" s="106"/>
    </row>
    <row r="5821" spans="2:2" x14ac:dyDescent="0.2">
      <c r="B5821" s="106"/>
    </row>
    <row r="5822" spans="2:2" x14ac:dyDescent="0.2">
      <c r="B5822" s="106"/>
    </row>
    <row r="5823" spans="2:2" x14ac:dyDescent="0.2">
      <c r="B5823" s="106"/>
    </row>
    <row r="5824" spans="2:2" x14ac:dyDescent="0.2">
      <c r="B5824" s="106"/>
    </row>
    <row r="5825" spans="2:2" x14ac:dyDescent="0.2">
      <c r="B5825" s="106"/>
    </row>
    <row r="5826" spans="2:2" x14ac:dyDescent="0.2">
      <c r="B5826" s="106"/>
    </row>
    <row r="5827" spans="2:2" x14ac:dyDescent="0.2">
      <c r="B5827" s="106"/>
    </row>
    <row r="5828" spans="2:2" x14ac:dyDescent="0.2">
      <c r="B5828" s="106"/>
    </row>
    <row r="5829" spans="2:2" x14ac:dyDescent="0.2">
      <c r="B5829" s="106"/>
    </row>
    <row r="5830" spans="2:2" x14ac:dyDescent="0.2">
      <c r="B5830" s="106"/>
    </row>
    <row r="5831" spans="2:2" x14ac:dyDescent="0.2">
      <c r="B5831" s="106"/>
    </row>
    <row r="5832" spans="2:2" x14ac:dyDescent="0.2">
      <c r="B5832" s="106"/>
    </row>
    <row r="5833" spans="2:2" x14ac:dyDescent="0.2">
      <c r="B5833" s="106"/>
    </row>
    <row r="5834" spans="2:2" x14ac:dyDescent="0.2">
      <c r="B5834" s="106"/>
    </row>
    <row r="5835" spans="2:2" x14ac:dyDescent="0.2">
      <c r="B5835" s="106"/>
    </row>
    <row r="5836" spans="2:2" x14ac:dyDescent="0.2">
      <c r="B5836" s="106"/>
    </row>
    <row r="5837" spans="2:2" x14ac:dyDescent="0.2">
      <c r="B5837" s="106"/>
    </row>
    <row r="5838" spans="2:2" x14ac:dyDescent="0.2">
      <c r="B5838" s="106"/>
    </row>
    <row r="5839" spans="2:2" x14ac:dyDescent="0.2">
      <c r="B5839" s="106"/>
    </row>
    <row r="5840" spans="2:2" x14ac:dyDescent="0.2">
      <c r="B5840" s="106"/>
    </row>
    <row r="5841" spans="2:2" x14ac:dyDescent="0.2">
      <c r="B5841" s="106"/>
    </row>
    <row r="5842" spans="2:2" x14ac:dyDescent="0.2">
      <c r="B5842" s="106"/>
    </row>
    <row r="5843" spans="2:2" x14ac:dyDescent="0.2">
      <c r="B5843" s="106"/>
    </row>
    <row r="5844" spans="2:2" x14ac:dyDescent="0.2">
      <c r="B5844" s="106"/>
    </row>
    <row r="5845" spans="2:2" x14ac:dyDescent="0.2">
      <c r="B5845" s="106"/>
    </row>
    <row r="5846" spans="2:2" x14ac:dyDescent="0.2">
      <c r="B5846" s="106"/>
    </row>
    <row r="5847" spans="2:2" x14ac:dyDescent="0.2">
      <c r="B5847" s="106"/>
    </row>
    <row r="5848" spans="2:2" x14ac:dyDescent="0.2">
      <c r="B5848" s="106"/>
    </row>
    <row r="5849" spans="2:2" x14ac:dyDescent="0.2">
      <c r="B5849" s="106"/>
    </row>
    <row r="5850" spans="2:2" x14ac:dyDescent="0.2">
      <c r="B5850" s="106"/>
    </row>
    <row r="5851" spans="2:2" x14ac:dyDescent="0.2">
      <c r="B5851" s="106"/>
    </row>
    <row r="5852" spans="2:2" x14ac:dyDescent="0.2">
      <c r="B5852" s="106"/>
    </row>
    <row r="5853" spans="2:2" x14ac:dyDescent="0.2">
      <c r="B5853" s="106"/>
    </row>
    <row r="5854" spans="2:2" x14ac:dyDescent="0.2">
      <c r="B5854" s="106"/>
    </row>
    <row r="5855" spans="2:2" x14ac:dyDescent="0.2">
      <c r="B5855" s="106"/>
    </row>
    <row r="5856" spans="2:2" x14ac:dyDescent="0.2">
      <c r="B5856" s="106"/>
    </row>
    <row r="5857" spans="2:2" x14ac:dyDescent="0.2">
      <c r="B5857" s="106"/>
    </row>
    <row r="5858" spans="2:2" x14ac:dyDescent="0.2">
      <c r="B5858" s="106"/>
    </row>
    <row r="5859" spans="2:2" x14ac:dyDescent="0.2">
      <c r="B5859" s="106"/>
    </row>
    <row r="5860" spans="2:2" x14ac:dyDescent="0.2">
      <c r="B5860" s="106"/>
    </row>
    <row r="5861" spans="2:2" x14ac:dyDescent="0.2">
      <c r="B5861" s="106"/>
    </row>
    <row r="5862" spans="2:2" x14ac:dyDescent="0.2">
      <c r="B5862" s="106"/>
    </row>
    <row r="5863" spans="2:2" x14ac:dyDescent="0.2">
      <c r="B5863" s="106"/>
    </row>
    <row r="5864" spans="2:2" x14ac:dyDescent="0.2">
      <c r="B5864" s="106"/>
    </row>
    <row r="5865" spans="2:2" x14ac:dyDescent="0.2">
      <c r="B5865" s="106"/>
    </row>
    <row r="5866" spans="2:2" x14ac:dyDescent="0.2">
      <c r="B5866" s="106"/>
    </row>
    <row r="5867" spans="2:2" x14ac:dyDescent="0.2">
      <c r="B5867" s="106"/>
    </row>
    <row r="5868" spans="2:2" x14ac:dyDescent="0.2">
      <c r="B5868" s="106"/>
    </row>
    <row r="5869" spans="2:2" x14ac:dyDescent="0.2">
      <c r="B5869" s="106"/>
    </row>
    <row r="5870" spans="2:2" x14ac:dyDescent="0.2">
      <c r="B5870" s="106"/>
    </row>
    <row r="5871" spans="2:2" x14ac:dyDescent="0.2">
      <c r="B5871" s="106"/>
    </row>
    <row r="5872" spans="2:2" x14ac:dyDescent="0.2">
      <c r="B5872" s="106"/>
    </row>
    <row r="5873" spans="2:2" x14ac:dyDescent="0.2">
      <c r="B5873" s="106"/>
    </row>
    <row r="5874" spans="2:2" x14ac:dyDescent="0.2">
      <c r="B5874" s="106"/>
    </row>
    <row r="5875" spans="2:2" x14ac:dyDescent="0.2">
      <c r="B5875" s="106"/>
    </row>
    <row r="5876" spans="2:2" x14ac:dyDescent="0.2">
      <c r="B5876" s="106"/>
    </row>
    <row r="5877" spans="2:2" x14ac:dyDescent="0.2">
      <c r="B5877" s="106"/>
    </row>
    <row r="5878" spans="2:2" x14ac:dyDescent="0.2">
      <c r="B5878" s="106"/>
    </row>
    <row r="5879" spans="2:2" x14ac:dyDescent="0.2">
      <c r="B5879" s="106"/>
    </row>
    <row r="5880" spans="2:2" x14ac:dyDescent="0.2">
      <c r="B5880" s="106"/>
    </row>
    <row r="5881" spans="2:2" x14ac:dyDescent="0.2">
      <c r="B5881" s="106"/>
    </row>
    <row r="5882" spans="2:2" x14ac:dyDescent="0.2">
      <c r="B5882" s="106"/>
    </row>
    <row r="5883" spans="2:2" x14ac:dyDescent="0.2">
      <c r="B5883" s="106"/>
    </row>
    <row r="5884" spans="2:2" x14ac:dyDescent="0.2">
      <c r="B5884" s="106"/>
    </row>
    <row r="5885" spans="2:2" x14ac:dyDescent="0.2">
      <c r="B5885" s="106"/>
    </row>
    <row r="5886" spans="2:2" x14ac:dyDescent="0.2">
      <c r="B5886" s="106"/>
    </row>
    <row r="5887" spans="2:2" x14ac:dyDescent="0.2">
      <c r="B5887" s="106"/>
    </row>
    <row r="5888" spans="2:2" x14ac:dyDescent="0.2">
      <c r="B5888" s="106"/>
    </row>
    <row r="5889" spans="2:2" x14ac:dyDescent="0.2">
      <c r="B5889" s="106"/>
    </row>
    <row r="5890" spans="2:2" x14ac:dyDescent="0.2">
      <c r="B5890" s="106"/>
    </row>
    <row r="5891" spans="2:2" x14ac:dyDescent="0.2">
      <c r="B5891" s="106"/>
    </row>
    <row r="5892" spans="2:2" x14ac:dyDescent="0.2">
      <c r="B5892" s="106"/>
    </row>
    <row r="5893" spans="2:2" x14ac:dyDescent="0.2">
      <c r="B5893" s="106"/>
    </row>
    <row r="5894" spans="2:2" x14ac:dyDescent="0.2">
      <c r="B5894" s="106"/>
    </row>
    <row r="5895" spans="2:2" x14ac:dyDescent="0.2">
      <c r="B5895" s="106"/>
    </row>
    <row r="5896" spans="2:2" x14ac:dyDescent="0.2">
      <c r="B5896" s="106"/>
    </row>
    <row r="5897" spans="2:2" x14ac:dyDescent="0.2">
      <c r="B5897" s="106"/>
    </row>
    <row r="5898" spans="2:2" x14ac:dyDescent="0.2">
      <c r="B5898" s="106"/>
    </row>
    <row r="5899" spans="2:2" x14ac:dyDescent="0.2">
      <c r="B5899" s="106"/>
    </row>
    <row r="5900" spans="2:2" x14ac:dyDescent="0.2">
      <c r="B5900" s="106"/>
    </row>
    <row r="5901" spans="2:2" x14ac:dyDescent="0.2">
      <c r="B5901" s="106"/>
    </row>
    <row r="5902" spans="2:2" x14ac:dyDescent="0.2">
      <c r="B5902" s="106"/>
    </row>
    <row r="5903" spans="2:2" x14ac:dyDescent="0.2">
      <c r="B5903" s="106"/>
    </row>
    <row r="5904" spans="2:2" x14ac:dyDescent="0.2">
      <c r="B5904" s="106"/>
    </row>
    <row r="5905" spans="2:2" x14ac:dyDescent="0.2">
      <c r="B5905" s="106"/>
    </row>
    <row r="5906" spans="2:2" x14ac:dyDescent="0.2">
      <c r="B5906" s="106"/>
    </row>
    <row r="5907" spans="2:2" x14ac:dyDescent="0.2">
      <c r="B5907" s="106"/>
    </row>
    <row r="5908" spans="2:2" x14ac:dyDescent="0.2">
      <c r="B5908" s="106"/>
    </row>
    <row r="5909" spans="2:2" x14ac:dyDescent="0.2">
      <c r="B5909" s="106"/>
    </row>
    <row r="5910" spans="2:2" x14ac:dyDescent="0.2">
      <c r="B5910" s="106"/>
    </row>
    <row r="5911" spans="2:2" x14ac:dyDescent="0.2">
      <c r="B5911" s="106"/>
    </row>
    <row r="5912" spans="2:2" x14ac:dyDescent="0.2">
      <c r="B5912" s="106"/>
    </row>
    <row r="5913" spans="2:2" x14ac:dyDescent="0.2">
      <c r="B5913" s="106"/>
    </row>
    <row r="5914" spans="2:2" x14ac:dyDescent="0.2">
      <c r="B5914" s="106"/>
    </row>
    <row r="5915" spans="2:2" x14ac:dyDescent="0.2">
      <c r="B5915" s="106"/>
    </row>
    <row r="5916" spans="2:2" x14ac:dyDescent="0.2">
      <c r="B5916" s="106"/>
    </row>
    <row r="5917" spans="2:2" x14ac:dyDescent="0.2">
      <c r="B5917" s="106"/>
    </row>
    <row r="5918" spans="2:2" x14ac:dyDescent="0.2">
      <c r="B5918" s="106"/>
    </row>
    <row r="5919" spans="2:2" x14ac:dyDescent="0.2">
      <c r="B5919" s="106"/>
    </row>
    <row r="5920" spans="2:2" x14ac:dyDescent="0.2">
      <c r="B5920" s="106"/>
    </row>
    <row r="5921" spans="2:2" x14ac:dyDescent="0.2">
      <c r="B5921" s="106"/>
    </row>
    <row r="5922" spans="2:2" x14ac:dyDescent="0.2">
      <c r="B5922" s="106"/>
    </row>
    <row r="5923" spans="2:2" x14ac:dyDescent="0.2">
      <c r="B5923" s="106"/>
    </row>
    <row r="5924" spans="2:2" x14ac:dyDescent="0.2">
      <c r="B5924" s="106"/>
    </row>
    <row r="5925" spans="2:2" x14ac:dyDescent="0.2">
      <c r="B5925" s="106"/>
    </row>
    <row r="5926" spans="2:2" x14ac:dyDescent="0.2">
      <c r="B5926" s="106"/>
    </row>
    <row r="5927" spans="2:2" x14ac:dyDescent="0.2">
      <c r="B5927" s="106"/>
    </row>
    <row r="5928" spans="2:2" x14ac:dyDescent="0.2">
      <c r="B5928" s="106"/>
    </row>
    <row r="5929" spans="2:2" x14ac:dyDescent="0.2">
      <c r="B5929" s="106"/>
    </row>
    <row r="5930" spans="2:2" x14ac:dyDescent="0.2">
      <c r="B5930" s="106"/>
    </row>
    <row r="5931" spans="2:2" x14ac:dyDescent="0.2">
      <c r="B5931" s="106"/>
    </row>
    <row r="5932" spans="2:2" x14ac:dyDescent="0.2">
      <c r="B5932" s="106"/>
    </row>
    <row r="5933" spans="2:2" x14ac:dyDescent="0.2">
      <c r="B5933" s="106"/>
    </row>
    <row r="5934" spans="2:2" x14ac:dyDescent="0.2">
      <c r="B5934" s="106"/>
    </row>
    <row r="5935" spans="2:2" x14ac:dyDescent="0.2">
      <c r="B5935" s="106"/>
    </row>
    <row r="5936" spans="2:2" x14ac:dyDescent="0.2">
      <c r="B5936" s="106"/>
    </row>
    <row r="5937" spans="2:2" x14ac:dyDescent="0.2">
      <c r="B5937" s="106"/>
    </row>
    <row r="5938" spans="2:2" x14ac:dyDescent="0.2">
      <c r="B5938" s="106"/>
    </row>
    <row r="5939" spans="2:2" x14ac:dyDescent="0.2">
      <c r="B5939" s="106"/>
    </row>
    <row r="5940" spans="2:2" x14ac:dyDescent="0.2">
      <c r="B5940" s="106"/>
    </row>
    <row r="5941" spans="2:2" x14ac:dyDescent="0.2">
      <c r="B5941" s="106"/>
    </row>
    <row r="5942" spans="2:2" x14ac:dyDescent="0.2">
      <c r="B5942" s="106"/>
    </row>
    <row r="5943" spans="2:2" x14ac:dyDescent="0.2">
      <c r="B5943" s="106"/>
    </row>
    <row r="5944" spans="2:2" x14ac:dyDescent="0.2">
      <c r="B5944" s="106"/>
    </row>
    <row r="5945" spans="2:2" x14ac:dyDescent="0.2">
      <c r="B5945" s="106"/>
    </row>
    <row r="5946" spans="2:2" x14ac:dyDescent="0.2">
      <c r="B5946" s="106"/>
    </row>
    <row r="5947" spans="2:2" x14ac:dyDescent="0.2">
      <c r="B5947" s="106"/>
    </row>
    <row r="5948" spans="2:2" x14ac:dyDescent="0.2">
      <c r="B5948" s="106"/>
    </row>
    <row r="5949" spans="2:2" x14ac:dyDescent="0.2">
      <c r="B5949" s="106"/>
    </row>
    <row r="5950" spans="2:2" x14ac:dyDescent="0.2">
      <c r="B5950" s="106"/>
    </row>
    <row r="5951" spans="2:2" x14ac:dyDescent="0.2">
      <c r="B5951" s="106"/>
    </row>
    <row r="5952" spans="2:2" x14ac:dyDescent="0.2">
      <c r="B5952" s="106"/>
    </row>
    <row r="5953" spans="2:2" x14ac:dyDescent="0.2">
      <c r="B5953" s="106"/>
    </row>
    <row r="5954" spans="2:2" x14ac:dyDescent="0.2">
      <c r="B5954" s="106"/>
    </row>
    <row r="5955" spans="2:2" x14ac:dyDescent="0.2">
      <c r="B5955" s="106"/>
    </row>
    <row r="5956" spans="2:2" x14ac:dyDescent="0.2">
      <c r="B5956" s="106"/>
    </row>
    <row r="5957" spans="2:2" x14ac:dyDescent="0.2">
      <c r="B5957" s="106"/>
    </row>
    <row r="5958" spans="2:2" x14ac:dyDescent="0.2">
      <c r="B5958" s="106"/>
    </row>
    <row r="5959" spans="2:2" x14ac:dyDescent="0.2">
      <c r="B5959" s="106"/>
    </row>
    <row r="5960" spans="2:2" x14ac:dyDescent="0.2">
      <c r="B5960" s="106"/>
    </row>
    <row r="5961" spans="2:2" x14ac:dyDescent="0.2">
      <c r="B5961" s="106"/>
    </row>
    <row r="5962" spans="2:2" x14ac:dyDescent="0.2">
      <c r="B5962" s="106"/>
    </row>
    <row r="5963" spans="2:2" x14ac:dyDescent="0.2">
      <c r="B5963" s="106"/>
    </row>
    <row r="5964" spans="2:2" x14ac:dyDescent="0.2">
      <c r="B5964" s="106"/>
    </row>
    <row r="5965" spans="2:2" x14ac:dyDescent="0.2">
      <c r="B5965" s="106"/>
    </row>
    <row r="5966" spans="2:2" x14ac:dyDescent="0.2">
      <c r="B5966" s="106"/>
    </row>
    <row r="5967" spans="2:2" x14ac:dyDescent="0.2">
      <c r="B5967" s="106"/>
    </row>
    <row r="5968" spans="2:2" x14ac:dyDescent="0.2">
      <c r="B5968" s="106"/>
    </row>
    <row r="5969" spans="2:2" x14ac:dyDescent="0.2">
      <c r="B5969" s="106"/>
    </row>
    <row r="5970" spans="2:2" x14ac:dyDescent="0.2">
      <c r="B5970" s="106"/>
    </row>
    <row r="5971" spans="2:2" x14ac:dyDescent="0.2">
      <c r="B5971" s="106"/>
    </row>
    <row r="5972" spans="2:2" x14ac:dyDescent="0.2">
      <c r="B5972" s="106"/>
    </row>
    <row r="5973" spans="2:2" x14ac:dyDescent="0.2">
      <c r="B5973" s="106"/>
    </row>
    <row r="5974" spans="2:2" x14ac:dyDescent="0.2">
      <c r="B5974" s="106"/>
    </row>
    <row r="5975" spans="2:2" x14ac:dyDescent="0.2">
      <c r="B5975" s="106"/>
    </row>
    <row r="5976" spans="2:2" x14ac:dyDescent="0.2">
      <c r="B5976" s="106"/>
    </row>
    <row r="5977" spans="2:2" x14ac:dyDescent="0.2">
      <c r="B5977" s="106"/>
    </row>
    <row r="5978" spans="2:2" x14ac:dyDescent="0.2">
      <c r="B5978" s="106"/>
    </row>
    <row r="5979" spans="2:2" x14ac:dyDescent="0.2">
      <c r="B5979" s="106"/>
    </row>
    <row r="5980" spans="2:2" x14ac:dyDescent="0.2">
      <c r="B5980" s="106"/>
    </row>
    <row r="5981" spans="2:2" x14ac:dyDescent="0.2">
      <c r="B5981" s="106"/>
    </row>
    <row r="5982" spans="2:2" x14ac:dyDescent="0.2">
      <c r="B5982" s="106"/>
    </row>
    <row r="5983" spans="2:2" x14ac:dyDescent="0.2">
      <c r="B5983" s="106"/>
    </row>
    <row r="5984" spans="2:2" x14ac:dyDescent="0.2">
      <c r="B5984" s="106"/>
    </row>
    <row r="5985" spans="2:2" x14ac:dyDescent="0.2">
      <c r="B5985" s="106"/>
    </row>
    <row r="5986" spans="2:2" x14ac:dyDescent="0.2">
      <c r="B5986" s="106"/>
    </row>
    <row r="5987" spans="2:2" x14ac:dyDescent="0.2">
      <c r="B5987" s="106"/>
    </row>
    <row r="5988" spans="2:2" x14ac:dyDescent="0.2">
      <c r="B5988" s="106"/>
    </row>
    <row r="5989" spans="2:2" x14ac:dyDescent="0.2">
      <c r="B5989" s="106"/>
    </row>
    <row r="5990" spans="2:2" x14ac:dyDescent="0.2">
      <c r="B5990" s="106"/>
    </row>
    <row r="5991" spans="2:2" x14ac:dyDescent="0.2">
      <c r="B5991" s="106"/>
    </row>
    <row r="5992" spans="2:2" x14ac:dyDescent="0.2">
      <c r="B5992" s="106"/>
    </row>
    <row r="5993" spans="2:2" x14ac:dyDescent="0.2">
      <c r="B5993" s="106"/>
    </row>
    <row r="5994" spans="2:2" x14ac:dyDescent="0.2">
      <c r="B5994" s="106"/>
    </row>
    <row r="5995" spans="2:2" x14ac:dyDescent="0.2">
      <c r="B5995" s="106"/>
    </row>
    <row r="5996" spans="2:2" x14ac:dyDescent="0.2">
      <c r="B5996" s="106"/>
    </row>
    <row r="5997" spans="2:2" x14ac:dyDescent="0.2">
      <c r="B5997" s="106"/>
    </row>
    <row r="5998" spans="2:2" x14ac:dyDescent="0.2">
      <c r="B5998" s="106"/>
    </row>
    <row r="5999" spans="2:2" x14ac:dyDescent="0.2">
      <c r="B5999" s="106"/>
    </row>
    <row r="6000" spans="2:2" x14ac:dyDescent="0.2">
      <c r="B6000" s="106"/>
    </row>
    <row r="6001" spans="2:2" x14ac:dyDescent="0.2">
      <c r="B6001" s="106"/>
    </row>
    <row r="6002" spans="2:2" x14ac:dyDescent="0.2">
      <c r="B6002" s="106"/>
    </row>
    <row r="6003" spans="2:2" x14ac:dyDescent="0.2">
      <c r="B6003" s="106"/>
    </row>
    <row r="6004" spans="2:2" x14ac:dyDescent="0.2">
      <c r="B6004" s="106"/>
    </row>
    <row r="6005" spans="2:2" x14ac:dyDescent="0.2">
      <c r="B6005" s="106"/>
    </row>
    <row r="6006" spans="2:2" x14ac:dyDescent="0.2">
      <c r="B6006" s="106"/>
    </row>
    <row r="6007" spans="2:2" x14ac:dyDescent="0.2">
      <c r="B6007" s="106"/>
    </row>
    <row r="6008" spans="2:2" x14ac:dyDescent="0.2">
      <c r="B6008" s="106"/>
    </row>
    <row r="6009" spans="2:2" x14ac:dyDescent="0.2">
      <c r="B6009" s="106"/>
    </row>
    <row r="6010" spans="2:2" x14ac:dyDescent="0.2">
      <c r="B6010" s="106"/>
    </row>
    <row r="6011" spans="2:2" x14ac:dyDescent="0.2">
      <c r="B6011" s="106"/>
    </row>
    <row r="6012" spans="2:2" x14ac:dyDescent="0.2">
      <c r="B6012" s="106"/>
    </row>
    <row r="6013" spans="2:2" x14ac:dyDescent="0.2">
      <c r="B6013" s="106"/>
    </row>
    <row r="6014" spans="2:2" x14ac:dyDescent="0.2">
      <c r="B6014" s="106"/>
    </row>
    <row r="6015" spans="2:2" x14ac:dyDescent="0.2">
      <c r="B6015" s="106"/>
    </row>
    <row r="6016" spans="2:2" x14ac:dyDescent="0.2">
      <c r="B6016" s="106"/>
    </row>
    <row r="6017" spans="2:2" x14ac:dyDescent="0.2">
      <c r="B6017" s="106"/>
    </row>
    <row r="6018" spans="2:2" x14ac:dyDescent="0.2">
      <c r="B6018" s="106"/>
    </row>
    <row r="6019" spans="2:2" x14ac:dyDescent="0.2">
      <c r="B6019" s="106"/>
    </row>
    <row r="6020" spans="2:2" x14ac:dyDescent="0.2">
      <c r="B6020" s="106"/>
    </row>
    <row r="6021" spans="2:2" x14ac:dyDescent="0.2">
      <c r="B6021" s="106"/>
    </row>
    <row r="6022" spans="2:2" x14ac:dyDescent="0.2">
      <c r="B6022" s="106"/>
    </row>
    <row r="6023" spans="2:2" x14ac:dyDescent="0.2">
      <c r="B6023" s="106"/>
    </row>
    <row r="6024" spans="2:2" x14ac:dyDescent="0.2">
      <c r="B6024" s="106"/>
    </row>
    <row r="6025" spans="2:2" x14ac:dyDescent="0.2">
      <c r="B6025" s="106"/>
    </row>
    <row r="6026" spans="2:2" x14ac:dyDescent="0.2">
      <c r="B6026" s="106"/>
    </row>
    <row r="6027" spans="2:2" x14ac:dyDescent="0.2">
      <c r="B6027" s="106"/>
    </row>
    <row r="6028" spans="2:2" x14ac:dyDescent="0.2">
      <c r="B6028" s="106"/>
    </row>
    <row r="6029" spans="2:2" x14ac:dyDescent="0.2">
      <c r="B6029" s="106"/>
    </row>
    <row r="6030" spans="2:2" x14ac:dyDescent="0.2">
      <c r="B6030" s="106"/>
    </row>
    <row r="6031" spans="2:2" x14ac:dyDescent="0.2">
      <c r="B6031" s="106"/>
    </row>
    <row r="6032" spans="2:2" x14ac:dyDescent="0.2">
      <c r="B6032" s="106"/>
    </row>
    <row r="6033" spans="2:2" x14ac:dyDescent="0.2">
      <c r="B6033" s="106"/>
    </row>
    <row r="6034" spans="2:2" x14ac:dyDescent="0.2">
      <c r="B6034" s="106"/>
    </row>
    <row r="6035" spans="2:2" x14ac:dyDescent="0.2">
      <c r="B6035" s="106"/>
    </row>
    <row r="6036" spans="2:2" x14ac:dyDescent="0.2">
      <c r="B6036" s="106"/>
    </row>
    <row r="6037" spans="2:2" x14ac:dyDescent="0.2">
      <c r="B6037" s="106"/>
    </row>
    <row r="6038" spans="2:2" x14ac:dyDescent="0.2">
      <c r="B6038" s="106"/>
    </row>
    <row r="6039" spans="2:2" x14ac:dyDescent="0.2">
      <c r="B6039" s="106"/>
    </row>
    <row r="6040" spans="2:2" x14ac:dyDescent="0.2">
      <c r="B6040" s="106"/>
    </row>
    <row r="6041" spans="2:2" x14ac:dyDescent="0.2">
      <c r="B6041" s="106"/>
    </row>
    <row r="6042" spans="2:2" x14ac:dyDescent="0.2">
      <c r="B6042" s="106"/>
    </row>
    <row r="6043" spans="2:2" x14ac:dyDescent="0.2">
      <c r="B6043" s="106"/>
    </row>
    <row r="6044" spans="2:2" x14ac:dyDescent="0.2">
      <c r="B6044" s="106"/>
    </row>
    <row r="6045" spans="2:2" x14ac:dyDescent="0.2">
      <c r="B6045" s="106"/>
    </row>
    <row r="6046" spans="2:2" x14ac:dyDescent="0.2">
      <c r="B6046" s="106"/>
    </row>
    <row r="6047" spans="2:2" x14ac:dyDescent="0.2">
      <c r="B6047" s="106"/>
    </row>
    <row r="6048" spans="2:2" x14ac:dyDescent="0.2">
      <c r="B6048" s="106"/>
    </row>
    <row r="6049" spans="2:2" x14ac:dyDescent="0.2">
      <c r="B6049" s="106"/>
    </row>
    <row r="6050" spans="2:2" x14ac:dyDescent="0.2">
      <c r="B6050" s="106"/>
    </row>
    <row r="6051" spans="2:2" x14ac:dyDescent="0.2">
      <c r="B6051" s="106"/>
    </row>
    <row r="6052" spans="2:2" x14ac:dyDescent="0.2">
      <c r="B6052" s="106"/>
    </row>
    <row r="6053" spans="2:2" x14ac:dyDescent="0.2">
      <c r="B6053" s="106"/>
    </row>
    <row r="6054" spans="2:2" x14ac:dyDescent="0.2">
      <c r="B6054" s="106"/>
    </row>
    <row r="6055" spans="2:2" x14ac:dyDescent="0.2">
      <c r="B6055" s="106"/>
    </row>
    <row r="6056" spans="2:2" x14ac:dyDescent="0.2">
      <c r="B6056" s="106"/>
    </row>
    <row r="6057" spans="2:2" x14ac:dyDescent="0.2">
      <c r="B6057" s="106"/>
    </row>
    <row r="6058" spans="2:2" x14ac:dyDescent="0.2">
      <c r="B6058" s="106"/>
    </row>
    <row r="6059" spans="2:2" x14ac:dyDescent="0.2">
      <c r="B6059" s="106"/>
    </row>
    <row r="6060" spans="2:2" x14ac:dyDescent="0.2">
      <c r="B6060" s="106"/>
    </row>
    <row r="6061" spans="2:2" x14ac:dyDescent="0.2">
      <c r="B6061" s="106"/>
    </row>
    <row r="6062" spans="2:2" x14ac:dyDescent="0.2">
      <c r="B6062" s="106"/>
    </row>
    <row r="6063" spans="2:2" x14ac:dyDescent="0.2">
      <c r="B6063" s="106"/>
    </row>
    <row r="6064" spans="2:2" x14ac:dyDescent="0.2">
      <c r="B6064" s="106"/>
    </row>
    <row r="6065" spans="2:2" x14ac:dyDescent="0.2">
      <c r="B6065" s="106"/>
    </row>
    <row r="6066" spans="2:2" x14ac:dyDescent="0.2">
      <c r="B6066" s="106"/>
    </row>
    <row r="6067" spans="2:2" x14ac:dyDescent="0.2">
      <c r="B6067" s="106"/>
    </row>
    <row r="6068" spans="2:2" x14ac:dyDescent="0.2">
      <c r="B6068" s="106"/>
    </row>
    <row r="6069" spans="2:2" x14ac:dyDescent="0.2">
      <c r="B6069" s="106"/>
    </row>
    <row r="6070" spans="2:2" x14ac:dyDescent="0.2">
      <c r="B6070" s="106"/>
    </row>
    <row r="6071" spans="2:2" x14ac:dyDescent="0.2">
      <c r="B6071" s="106"/>
    </row>
    <row r="6072" spans="2:2" x14ac:dyDescent="0.2">
      <c r="B6072" s="106"/>
    </row>
    <row r="6073" spans="2:2" x14ac:dyDescent="0.2">
      <c r="B6073" s="106"/>
    </row>
    <row r="6074" spans="2:2" x14ac:dyDescent="0.2">
      <c r="B6074" s="106"/>
    </row>
    <row r="6075" spans="2:2" x14ac:dyDescent="0.2">
      <c r="B6075" s="106"/>
    </row>
    <row r="6076" spans="2:2" x14ac:dyDescent="0.2">
      <c r="B6076" s="106"/>
    </row>
    <row r="6077" spans="2:2" x14ac:dyDescent="0.2">
      <c r="B6077" s="106"/>
    </row>
    <row r="6078" spans="2:2" x14ac:dyDescent="0.2">
      <c r="B6078" s="106"/>
    </row>
    <row r="6079" spans="2:2" x14ac:dyDescent="0.2">
      <c r="B6079" s="106"/>
    </row>
    <row r="6080" spans="2:2" x14ac:dyDescent="0.2">
      <c r="B6080" s="106"/>
    </row>
    <row r="6081" spans="2:2" x14ac:dyDescent="0.2">
      <c r="B6081" s="106"/>
    </row>
    <row r="6082" spans="2:2" x14ac:dyDescent="0.2">
      <c r="B6082" s="106"/>
    </row>
    <row r="6083" spans="2:2" x14ac:dyDescent="0.2">
      <c r="B6083" s="106"/>
    </row>
    <row r="6084" spans="2:2" x14ac:dyDescent="0.2">
      <c r="B6084" s="106"/>
    </row>
    <row r="6085" spans="2:2" x14ac:dyDescent="0.2">
      <c r="B6085" s="106"/>
    </row>
    <row r="6086" spans="2:2" x14ac:dyDescent="0.2">
      <c r="B6086" s="106"/>
    </row>
    <row r="6087" spans="2:2" x14ac:dyDescent="0.2">
      <c r="B6087" s="106"/>
    </row>
    <row r="6088" spans="2:2" x14ac:dyDescent="0.2">
      <c r="B6088" s="106"/>
    </row>
    <row r="6089" spans="2:2" x14ac:dyDescent="0.2">
      <c r="B6089" s="106"/>
    </row>
    <row r="6090" spans="2:2" x14ac:dyDescent="0.2">
      <c r="B6090" s="106"/>
    </row>
    <row r="6091" spans="2:2" x14ac:dyDescent="0.2">
      <c r="B6091" s="106"/>
    </row>
    <row r="6092" spans="2:2" x14ac:dyDescent="0.2">
      <c r="B6092" s="106"/>
    </row>
    <row r="6093" spans="2:2" x14ac:dyDescent="0.2">
      <c r="B6093" s="106"/>
    </row>
    <row r="6094" spans="2:2" x14ac:dyDescent="0.2">
      <c r="B6094" s="106"/>
    </row>
    <row r="6095" spans="2:2" x14ac:dyDescent="0.2">
      <c r="B6095" s="106"/>
    </row>
    <row r="6096" spans="2:2" x14ac:dyDescent="0.2">
      <c r="B6096" s="106"/>
    </row>
    <row r="6097" spans="2:2" x14ac:dyDescent="0.2">
      <c r="B6097" s="106"/>
    </row>
    <row r="6098" spans="2:2" x14ac:dyDescent="0.2">
      <c r="B6098" s="106"/>
    </row>
    <row r="6099" spans="2:2" x14ac:dyDescent="0.2">
      <c r="B6099" s="106"/>
    </row>
    <row r="6100" spans="2:2" x14ac:dyDescent="0.2">
      <c r="B6100" s="106"/>
    </row>
    <row r="6101" spans="2:2" x14ac:dyDescent="0.2">
      <c r="B6101" s="106"/>
    </row>
    <row r="6102" spans="2:2" x14ac:dyDescent="0.2">
      <c r="B6102" s="106"/>
    </row>
    <row r="6103" spans="2:2" x14ac:dyDescent="0.2">
      <c r="B6103" s="106"/>
    </row>
    <row r="6104" spans="2:2" x14ac:dyDescent="0.2">
      <c r="B6104" s="106"/>
    </row>
    <row r="6105" spans="2:2" x14ac:dyDescent="0.2">
      <c r="B6105" s="106"/>
    </row>
    <row r="6106" spans="2:2" x14ac:dyDescent="0.2">
      <c r="B6106" s="106"/>
    </row>
    <row r="6107" spans="2:2" x14ac:dyDescent="0.2">
      <c r="B6107" s="106"/>
    </row>
    <row r="6108" spans="2:2" x14ac:dyDescent="0.2">
      <c r="B6108" s="106"/>
    </row>
    <row r="6109" spans="2:2" x14ac:dyDescent="0.2">
      <c r="B6109" s="106"/>
    </row>
    <row r="6110" spans="2:2" x14ac:dyDescent="0.2">
      <c r="B6110" s="106"/>
    </row>
    <row r="6111" spans="2:2" x14ac:dyDescent="0.2">
      <c r="B6111" s="106"/>
    </row>
    <row r="6112" spans="2:2" x14ac:dyDescent="0.2">
      <c r="B6112" s="106"/>
    </row>
    <row r="6113" spans="2:2" x14ac:dyDescent="0.2">
      <c r="B6113" s="106"/>
    </row>
    <row r="6114" spans="2:2" x14ac:dyDescent="0.2">
      <c r="B6114" s="106"/>
    </row>
    <row r="6115" spans="2:2" x14ac:dyDescent="0.2">
      <c r="B6115" s="106"/>
    </row>
    <row r="6116" spans="2:2" x14ac:dyDescent="0.2">
      <c r="B6116" s="106"/>
    </row>
    <row r="6117" spans="2:2" x14ac:dyDescent="0.2">
      <c r="B6117" s="106"/>
    </row>
    <row r="6118" spans="2:2" x14ac:dyDescent="0.2">
      <c r="B6118" s="106"/>
    </row>
    <row r="6119" spans="2:2" x14ac:dyDescent="0.2">
      <c r="B6119" s="106"/>
    </row>
    <row r="6120" spans="2:2" x14ac:dyDescent="0.2">
      <c r="B6120" s="106"/>
    </row>
    <row r="6121" spans="2:2" x14ac:dyDescent="0.2">
      <c r="B6121" s="106"/>
    </row>
    <row r="6122" spans="2:2" x14ac:dyDescent="0.2">
      <c r="B6122" s="106"/>
    </row>
    <row r="6123" spans="2:2" x14ac:dyDescent="0.2">
      <c r="B6123" s="106"/>
    </row>
    <row r="6124" spans="2:2" x14ac:dyDescent="0.2">
      <c r="B6124" s="106"/>
    </row>
    <row r="6125" spans="2:2" x14ac:dyDescent="0.2">
      <c r="B6125" s="106"/>
    </row>
    <row r="6126" spans="2:2" x14ac:dyDescent="0.2">
      <c r="B6126" s="106"/>
    </row>
    <row r="6127" spans="2:2" x14ac:dyDescent="0.2">
      <c r="B6127" s="106"/>
    </row>
    <row r="6128" spans="2:2" x14ac:dyDescent="0.2">
      <c r="B6128" s="106"/>
    </row>
    <row r="6129" spans="2:2" x14ac:dyDescent="0.2">
      <c r="B6129" s="106"/>
    </row>
    <row r="6130" spans="2:2" x14ac:dyDescent="0.2">
      <c r="B6130" s="106"/>
    </row>
    <row r="6131" spans="2:2" x14ac:dyDescent="0.2">
      <c r="B6131" s="106"/>
    </row>
    <row r="6132" spans="2:2" x14ac:dyDescent="0.2">
      <c r="B6132" s="106"/>
    </row>
    <row r="6133" spans="2:2" x14ac:dyDescent="0.2">
      <c r="B6133" s="106"/>
    </row>
    <row r="6134" spans="2:2" x14ac:dyDescent="0.2">
      <c r="B6134" s="106"/>
    </row>
    <row r="6135" spans="2:2" x14ac:dyDescent="0.2">
      <c r="B6135" s="106"/>
    </row>
    <row r="6136" spans="2:2" x14ac:dyDescent="0.2">
      <c r="B6136" s="106"/>
    </row>
    <row r="6137" spans="2:2" x14ac:dyDescent="0.2">
      <c r="B6137" s="106"/>
    </row>
    <row r="6138" spans="2:2" x14ac:dyDescent="0.2">
      <c r="B6138" s="106"/>
    </row>
    <row r="6139" spans="2:2" x14ac:dyDescent="0.2">
      <c r="B6139" s="106"/>
    </row>
    <row r="6140" spans="2:2" x14ac:dyDescent="0.2">
      <c r="B6140" s="106"/>
    </row>
    <row r="6141" spans="2:2" x14ac:dyDescent="0.2">
      <c r="B6141" s="106"/>
    </row>
    <row r="6142" spans="2:2" x14ac:dyDescent="0.2">
      <c r="B6142" s="106"/>
    </row>
    <row r="6143" spans="2:2" x14ac:dyDescent="0.2">
      <c r="B6143" s="106"/>
    </row>
    <row r="6144" spans="2:2" x14ac:dyDescent="0.2">
      <c r="B6144" s="106"/>
    </row>
    <row r="6145" spans="2:2" x14ac:dyDescent="0.2">
      <c r="B6145" s="106"/>
    </row>
    <row r="6146" spans="2:2" x14ac:dyDescent="0.2">
      <c r="B6146" s="106"/>
    </row>
    <row r="6147" spans="2:2" x14ac:dyDescent="0.2">
      <c r="B6147" s="106"/>
    </row>
    <row r="6148" spans="2:2" x14ac:dyDescent="0.2">
      <c r="B6148" s="106"/>
    </row>
    <row r="6149" spans="2:2" x14ac:dyDescent="0.2">
      <c r="B6149" s="106"/>
    </row>
    <row r="6150" spans="2:2" x14ac:dyDescent="0.2">
      <c r="B6150" s="106"/>
    </row>
    <row r="6151" spans="2:2" x14ac:dyDescent="0.2">
      <c r="B6151" s="106"/>
    </row>
    <row r="6152" spans="2:2" x14ac:dyDescent="0.2">
      <c r="B6152" s="106"/>
    </row>
    <row r="6153" spans="2:2" x14ac:dyDescent="0.2">
      <c r="B6153" s="106"/>
    </row>
    <row r="6154" spans="2:2" x14ac:dyDescent="0.2">
      <c r="B6154" s="106"/>
    </row>
    <row r="6155" spans="2:2" x14ac:dyDescent="0.2">
      <c r="B6155" s="106"/>
    </row>
    <row r="6156" spans="2:2" x14ac:dyDescent="0.2">
      <c r="B6156" s="106"/>
    </row>
    <row r="6157" spans="2:2" x14ac:dyDescent="0.2">
      <c r="B6157" s="106"/>
    </row>
    <row r="6158" spans="2:2" x14ac:dyDescent="0.2">
      <c r="B6158" s="106"/>
    </row>
    <row r="6159" spans="2:2" x14ac:dyDescent="0.2">
      <c r="B6159" s="106"/>
    </row>
    <row r="6160" spans="2:2" x14ac:dyDescent="0.2">
      <c r="B6160" s="106"/>
    </row>
    <row r="6161" spans="2:2" x14ac:dyDescent="0.2">
      <c r="B6161" s="106"/>
    </row>
    <row r="6162" spans="2:2" x14ac:dyDescent="0.2">
      <c r="B6162" s="106"/>
    </row>
    <row r="6163" spans="2:2" x14ac:dyDescent="0.2">
      <c r="B6163" s="106"/>
    </row>
    <row r="6164" spans="2:2" x14ac:dyDescent="0.2">
      <c r="B6164" s="106"/>
    </row>
    <row r="6165" spans="2:2" x14ac:dyDescent="0.2">
      <c r="B6165" s="106"/>
    </row>
    <row r="6166" spans="2:2" x14ac:dyDescent="0.2">
      <c r="B6166" s="106"/>
    </row>
    <row r="6167" spans="2:2" x14ac:dyDescent="0.2">
      <c r="B6167" s="106"/>
    </row>
    <row r="6168" spans="2:2" x14ac:dyDescent="0.2">
      <c r="B6168" s="106"/>
    </row>
    <row r="6169" spans="2:2" x14ac:dyDescent="0.2">
      <c r="B6169" s="106"/>
    </row>
    <row r="6170" spans="2:2" x14ac:dyDescent="0.2">
      <c r="B6170" s="106"/>
    </row>
    <row r="6171" spans="2:2" x14ac:dyDescent="0.2">
      <c r="B6171" s="106"/>
    </row>
    <row r="6172" spans="2:2" x14ac:dyDescent="0.2">
      <c r="B6172" s="106"/>
    </row>
    <row r="6173" spans="2:2" x14ac:dyDescent="0.2">
      <c r="B6173" s="106"/>
    </row>
    <row r="6174" spans="2:2" x14ac:dyDescent="0.2">
      <c r="B6174" s="106"/>
    </row>
    <row r="6175" spans="2:2" x14ac:dyDescent="0.2">
      <c r="B6175" s="106"/>
    </row>
    <row r="6176" spans="2:2" x14ac:dyDescent="0.2">
      <c r="B6176" s="106"/>
    </row>
    <row r="6177" spans="2:2" x14ac:dyDescent="0.2">
      <c r="B6177" s="106"/>
    </row>
    <row r="6178" spans="2:2" x14ac:dyDescent="0.2">
      <c r="B6178" s="106"/>
    </row>
    <row r="6179" spans="2:2" x14ac:dyDescent="0.2">
      <c r="B6179" s="106"/>
    </row>
    <row r="6180" spans="2:2" x14ac:dyDescent="0.2">
      <c r="B6180" s="106"/>
    </row>
    <row r="6181" spans="2:2" x14ac:dyDescent="0.2">
      <c r="B6181" s="106"/>
    </row>
    <row r="6182" spans="2:2" x14ac:dyDescent="0.2">
      <c r="B6182" s="106"/>
    </row>
    <row r="6183" spans="2:2" x14ac:dyDescent="0.2">
      <c r="B6183" s="106"/>
    </row>
    <row r="6184" spans="2:2" x14ac:dyDescent="0.2">
      <c r="B6184" s="106"/>
    </row>
    <row r="6185" spans="2:2" x14ac:dyDescent="0.2">
      <c r="B6185" s="106"/>
    </row>
    <row r="6186" spans="2:2" x14ac:dyDescent="0.2">
      <c r="B6186" s="106"/>
    </row>
    <row r="6187" spans="2:2" x14ac:dyDescent="0.2">
      <c r="B6187" s="106"/>
    </row>
    <row r="6188" spans="2:2" x14ac:dyDescent="0.2">
      <c r="B6188" s="106"/>
    </row>
    <row r="6189" spans="2:2" x14ac:dyDescent="0.2">
      <c r="B6189" s="106"/>
    </row>
    <row r="6190" spans="2:2" x14ac:dyDescent="0.2">
      <c r="B6190" s="106"/>
    </row>
    <row r="6191" spans="2:2" x14ac:dyDescent="0.2">
      <c r="B6191" s="106"/>
    </row>
    <row r="6192" spans="2:2" x14ac:dyDescent="0.2">
      <c r="B6192" s="106"/>
    </row>
    <row r="6193" spans="2:2" x14ac:dyDescent="0.2">
      <c r="B6193" s="106"/>
    </row>
    <row r="6194" spans="2:2" x14ac:dyDescent="0.2">
      <c r="B6194" s="106"/>
    </row>
    <row r="6195" spans="2:2" x14ac:dyDescent="0.2">
      <c r="B6195" s="106"/>
    </row>
    <row r="6196" spans="2:2" x14ac:dyDescent="0.2">
      <c r="B6196" s="106"/>
    </row>
    <row r="6197" spans="2:2" x14ac:dyDescent="0.2">
      <c r="B6197" s="106"/>
    </row>
    <row r="6198" spans="2:2" x14ac:dyDescent="0.2">
      <c r="B6198" s="106"/>
    </row>
    <row r="6199" spans="2:2" x14ac:dyDescent="0.2">
      <c r="B6199" s="106"/>
    </row>
    <row r="6200" spans="2:2" x14ac:dyDescent="0.2">
      <c r="B6200" s="106"/>
    </row>
    <row r="6201" spans="2:2" x14ac:dyDescent="0.2">
      <c r="B6201" s="106"/>
    </row>
    <row r="6202" spans="2:2" x14ac:dyDescent="0.2">
      <c r="B6202" s="106"/>
    </row>
    <row r="6203" spans="2:2" x14ac:dyDescent="0.2">
      <c r="B6203" s="106"/>
    </row>
    <row r="6204" spans="2:2" x14ac:dyDescent="0.2">
      <c r="B6204" s="106"/>
    </row>
    <row r="6205" spans="2:2" x14ac:dyDescent="0.2">
      <c r="B6205" s="106"/>
    </row>
    <row r="6206" spans="2:2" x14ac:dyDescent="0.2">
      <c r="B6206" s="106"/>
    </row>
    <row r="6207" spans="2:2" x14ac:dyDescent="0.2">
      <c r="B6207" s="106"/>
    </row>
    <row r="6208" spans="2:2" x14ac:dyDescent="0.2">
      <c r="B6208" s="106"/>
    </row>
    <row r="6209" spans="2:2" x14ac:dyDescent="0.2">
      <c r="B6209" s="106"/>
    </row>
    <row r="6210" spans="2:2" x14ac:dyDescent="0.2">
      <c r="B6210" s="106"/>
    </row>
    <row r="6211" spans="2:2" x14ac:dyDescent="0.2">
      <c r="B6211" s="106"/>
    </row>
    <row r="6212" spans="2:2" x14ac:dyDescent="0.2">
      <c r="B6212" s="106"/>
    </row>
    <row r="6213" spans="2:2" x14ac:dyDescent="0.2">
      <c r="B6213" s="106"/>
    </row>
    <row r="6214" spans="2:2" x14ac:dyDescent="0.2">
      <c r="B6214" s="106"/>
    </row>
    <row r="6215" spans="2:2" x14ac:dyDescent="0.2">
      <c r="B6215" s="106"/>
    </row>
    <row r="6216" spans="2:2" x14ac:dyDescent="0.2">
      <c r="B6216" s="106"/>
    </row>
    <row r="6217" spans="2:2" x14ac:dyDescent="0.2">
      <c r="B6217" s="106"/>
    </row>
    <row r="6218" spans="2:2" x14ac:dyDescent="0.2">
      <c r="B6218" s="106"/>
    </row>
    <row r="6219" spans="2:2" x14ac:dyDescent="0.2">
      <c r="B6219" s="106"/>
    </row>
    <row r="6220" spans="2:2" x14ac:dyDescent="0.2">
      <c r="B6220" s="106"/>
    </row>
    <row r="6221" spans="2:2" x14ac:dyDescent="0.2">
      <c r="B6221" s="106"/>
    </row>
    <row r="6222" spans="2:2" x14ac:dyDescent="0.2">
      <c r="B6222" s="106"/>
    </row>
    <row r="6223" spans="2:2" x14ac:dyDescent="0.2">
      <c r="B6223" s="106"/>
    </row>
    <row r="6224" spans="2:2" x14ac:dyDescent="0.2">
      <c r="B6224" s="106"/>
    </row>
    <row r="6225" spans="2:2" x14ac:dyDescent="0.2">
      <c r="B6225" s="106"/>
    </row>
    <row r="6226" spans="2:2" x14ac:dyDescent="0.2">
      <c r="B6226" s="106"/>
    </row>
    <row r="6227" spans="2:2" x14ac:dyDescent="0.2">
      <c r="B6227" s="106"/>
    </row>
    <row r="6228" spans="2:2" x14ac:dyDescent="0.2">
      <c r="B6228" s="106"/>
    </row>
    <row r="6229" spans="2:2" x14ac:dyDescent="0.2">
      <c r="B6229" s="106"/>
    </row>
    <row r="6230" spans="2:2" x14ac:dyDescent="0.2">
      <c r="B6230" s="106"/>
    </row>
    <row r="6231" spans="2:2" x14ac:dyDescent="0.2">
      <c r="B6231" s="106"/>
    </row>
    <row r="6232" spans="2:2" x14ac:dyDescent="0.2">
      <c r="B6232" s="106"/>
    </row>
    <row r="6233" spans="2:2" x14ac:dyDescent="0.2">
      <c r="B6233" s="106"/>
    </row>
    <row r="6234" spans="2:2" x14ac:dyDescent="0.2">
      <c r="B6234" s="106"/>
    </row>
    <row r="6235" spans="2:2" x14ac:dyDescent="0.2">
      <c r="B6235" s="106"/>
    </row>
    <row r="6236" spans="2:2" x14ac:dyDescent="0.2">
      <c r="B6236" s="106"/>
    </row>
    <row r="6237" spans="2:2" x14ac:dyDescent="0.2">
      <c r="B6237" s="106"/>
    </row>
    <row r="6238" spans="2:2" x14ac:dyDescent="0.2">
      <c r="B6238" s="106"/>
    </row>
    <row r="6239" spans="2:2" x14ac:dyDescent="0.2">
      <c r="B6239" s="106"/>
    </row>
    <row r="6240" spans="2:2" x14ac:dyDescent="0.2">
      <c r="B6240" s="106"/>
    </row>
    <row r="6241" spans="2:2" x14ac:dyDescent="0.2">
      <c r="B6241" s="106"/>
    </row>
    <row r="6242" spans="2:2" x14ac:dyDescent="0.2">
      <c r="B6242" s="106"/>
    </row>
    <row r="6243" spans="2:2" x14ac:dyDescent="0.2">
      <c r="B6243" s="106"/>
    </row>
    <row r="6244" spans="2:2" x14ac:dyDescent="0.2">
      <c r="B6244" s="106"/>
    </row>
    <row r="6245" spans="2:2" x14ac:dyDescent="0.2">
      <c r="B6245" s="106"/>
    </row>
    <row r="6246" spans="2:2" x14ac:dyDescent="0.2">
      <c r="B6246" s="106"/>
    </row>
    <row r="6247" spans="2:2" x14ac:dyDescent="0.2">
      <c r="B6247" s="106"/>
    </row>
    <row r="6248" spans="2:2" x14ac:dyDescent="0.2">
      <c r="B6248" s="106"/>
    </row>
    <row r="6249" spans="2:2" x14ac:dyDescent="0.2">
      <c r="B6249" s="106"/>
    </row>
    <row r="6250" spans="2:2" x14ac:dyDescent="0.2">
      <c r="B6250" s="106"/>
    </row>
    <row r="6251" spans="2:2" x14ac:dyDescent="0.2">
      <c r="B6251" s="106"/>
    </row>
    <row r="6252" spans="2:2" x14ac:dyDescent="0.2">
      <c r="B6252" s="106"/>
    </row>
    <row r="6253" spans="2:2" x14ac:dyDescent="0.2">
      <c r="B6253" s="106"/>
    </row>
    <row r="6254" spans="2:2" x14ac:dyDescent="0.2">
      <c r="B6254" s="106"/>
    </row>
    <row r="6255" spans="2:2" x14ac:dyDescent="0.2">
      <c r="B6255" s="106"/>
    </row>
    <row r="6256" spans="2:2" x14ac:dyDescent="0.2">
      <c r="B6256" s="106"/>
    </row>
    <row r="6257" spans="2:2" x14ac:dyDescent="0.2">
      <c r="B6257" s="106"/>
    </row>
    <row r="6258" spans="2:2" x14ac:dyDescent="0.2">
      <c r="B6258" s="106"/>
    </row>
    <row r="6259" spans="2:2" x14ac:dyDescent="0.2">
      <c r="B6259" s="106"/>
    </row>
    <row r="6260" spans="2:2" x14ac:dyDescent="0.2">
      <c r="B6260" s="106"/>
    </row>
    <row r="6261" spans="2:2" x14ac:dyDescent="0.2">
      <c r="B6261" s="106"/>
    </row>
    <row r="6262" spans="2:2" x14ac:dyDescent="0.2">
      <c r="B6262" s="106"/>
    </row>
    <row r="6263" spans="2:2" x14ac:dyDescent="0.2">
      <c r="B6263" s="106"/>
    </row>
    <row r="6264" spans="2:2" x14ac:dyDescent="0.2">
      <c r="B6264" s="106"/>
    </row>
    <row r="6265" spans="2:2" x14ac:dyDescent="0.2">
      <c r="B6265" s="106"/>
    </row>
    <row r="6266" spans="2:2" x14ac:dyDescent="0.2">
      <c r="B6266" s="106"/>
    </row>
    <row r="6267" spans="2:2" x14ac:dyDescent="0.2">
      <c r="B6267" s="106"/>
    </row>
    <row r="6268" spans="2:2" x14ac:dyDescent="0.2">
      <c r="B6268" s="106"/>
    </row>
    <row r="6269" spans="2:2" x14ac:dyDescent="0.2">
      <c r="B6269" s="106"/>
    </row>
    <row r="6270" spans="2:2" x14ac:dyDescent="0.2">
      <c r="B6270" s="106"/>
    </row>
    <row r="6271" spans="2:2" x14ac:dyDescent="0.2">
      <c r="B6271" s="106"/>
    </row>
    <row r="6272" spans="2:2" x14ac:dyDescent="0.2">
      <c r="B6272" s="106"/>
    </row>
    <row r="6273" spans="2:2" x14ac:dyDescent="0.2">
      <c r="B6273" s="106"/>
    </row>
    <row r="6274" spans="2:2" x14ac:dyDescent="0.2">
      <c r="B6274" s="106"/>
    </row>
    <row r="6275" spans="2:2" x14ac:dyDescent="0.2">
      <c r="B6275" s="106"/>
    </row>
    <row r="6276" spans="2:2" x14ac:dyDescent="0.2">
      <c r="B6276" s="106"/>
    </row>
    <row r="6277" spans="2:2" x14ac:dyDescent="0.2">
      <c r="B6277" s="106"/>
    </row>
    <row r="6278" spans="2:2" x14ac:dyDescent="0.2">
      <c r="B6278" s="106"/>
    </row>
    <row r="6279" spans="2:2" x14ac:dyDescent="0.2">
      <c r="B6279" s="106"/>
    </row>
    <row r="6280" spans="2:2" x14ac:dyDescent="0.2">
      <c r="B6280" s="106"/>
    </row>
    <row r="6281" spans="2:2" x14ac:dyDescent="0.2">
      <c r="B6281" s="106"/>
    </row>
    <row r="6282" spans="2:2" x14ac:dyDescent="0.2">
      <c r="B6282" s="106"/>
    </row>
    <row r="6283" spans="2:2" x14ac:dyDescent="0.2">
      <c r="B6283" s="106"/>
    </row>
    <row r="6284" spans="2:2" x14ac:dyDescent="0.2">
      <c r="B6284" s="106"/>
    </row>
    <row r="6285" spans="2:2" x14ac:dyDescent="0.2">
      <c r="B6285" s="106"/>
    </row>
    <row r="6286" spans="2:2" x14ac:dyDescent="0.2">
      <c r="B6286" s="106"/>
    </row>
    <row r="6287" spans="2:2" x14ac:dyDescent="0.2">
      <c r="B6287" s="106"/>
    </row>
    <row r="6288" spans="2:2" x14ac:dyDescent="0.2">
      <c r="B6288" s="106"/>
    </row>
    <row r="6289" spans="2:2" x14ac:dyDescent="0.2">
      <c r="B6289" s="106"/>
    </row>
    <row r="6290" spans="2:2" x14ac:dyDescent="0.2">
      <c r="B6290" s="106"/>
    </row>
    <row r="6291" spans="2:2" x14ac:dyDescent="0.2">
      <c r="B6291" s="106"/>
    </row>
    <row r="6292" spans="2:2" x14ac:dyDescent="0.2">
      <c r="B6292" s="106"/>
    </row>
    <row r="6293" spans="2:2" x14ac:dyDescent="0.2">
      <c r="B6293" s="106"/>
    </row>
    <row r="6294" spans="2:2" x14ac:dyDescent="0.2">
      <c r="B6294" s="106"/>
    </row>
    <row r="6295" spans="2:2" x14ac:dyDescent="0.2">
      <c r="B6295" s="106"/>
    </row>
    <row r="6296" spans="2:2" x14ac:dyDescent="0.2">
      <c r="B6296" s="106"/>
    </row>
    <row r="6297" spans="2:2" x14ac:dyDescent="0.2">
      <c r="B6297" s="106"/>
    </row>
    <row r="6298" spans="2:2" x14ac:dyDescent="0.2">
      <c r="B6298" s="106"/>
    </row>
    <row r="6299" spans="2:2" x14ac:dyDescent="0.2">
      <c r="B6299" s="106"/>
    </row>
    <row r="6300" spans="2:2" x14ac:dyDescent="0.2">
      <c r="B6300" s="106"/>
    </row>
    <row r="6301" spans="2:2" x14ac:dyDescent="0.2">
      <c r="B6301" s="106"/>
    </row>
    <row r="6302" spans="2:2" x14ac:dyDescent="0.2">
      <c r="B6302" s="106"/>
    </row>
    <row r="6303" spans="2:2" x14ac:dyDescent="0.2">
      <c r="B6303" s="106"/>
    </row>
    <row r="6304" spans="2:2" x14ac:dyDescent="0.2">
      <c r="B6304" s="106"/>
    </row>
    <row r="6305" spans="2:2" x14ac:dyDescent="0.2">
      <c r="B6305" s="106"/>
    </row>
    <row r="6306" spans="2:2" x14ac:dyDescent="0.2">
      <c r="B6306" s="106"/>
    </row>
    <row r="6307" spans="2:2" x14ac:dyDescent="0.2">
      <c r="B6307" s="106"/>
    </row>
    <row r="6308" spans="2:2" x14ac:dyDescent="0.2">
      <c r="B6308" s="106"/>
    </row>
    <row r="6309" spans="2:2" x14ac:dyDescent="0.2">
      <c r="B6309" s="106"/>
    </row>
    <row r="6310" spans="2:2" x14ac:dyDescent="0.2">
      <c r="B6310" s="106"/>
    </row>
    <row r="6311" spans="2:2" x14ac:dyDescent="0.2">
      <c r="B6311" s="106"/>
    </row>
    <row r="6312" spans="2:2" x14ac:dyDescent="0.2">
      <c r="B6312" s="106"/>
    </row>
    <row r="6313" spans="2:2" x14ac:dyDescent="0.2">
      <c r="B6313" s="106"/>
    </row>
    <row r="6314" spans="2:2" x14ac:dyDescent="0.2">
      <c r="B6314" s="106"/>
    </row>
    <row r="6315" spans="2:2" x14ac:dyDescent="0.2">
      <c r="B6315" s="106"/>
    </row>
    <row r="6316" spans="2:2" x14ac:dyDescent="0.2">
      <c r="B6316" s="106"/>
    </row>
    <row r="6317" spans="2:2" x14ac:dyDescent="0.2">
      <c r="B6317" s="106"/>
    </row>
    <row r="6318" spans="2:2" x14ac:dyDescent="0.2">
      <c r="B6318" s="106"/>
    </row>
    <row r="6319" spans="2:2" x14ac:dyDescent="0.2">
      <c r="B6319" s="106"/>
    </row>
    <row r="6320" spans="2:2" x14ac:dyDescent="0.2">
      <c r="B6320" s="106"/>
    </row>
    <row r="6321" spans="2:2" x14ac:dyDescent="0.2">
      <c r="B6321" s="106"/>
    </row>
    <row r="6322" spans="2:2" x14ac:dyDescent="0.2">
      <c r="B6322" s="106"/>
    </row>
    <row r="6323" spans="2:2" x14ac:dyDescent="0.2">
      <c r="B6323" s="106"/>
    </row>
    <row r="6324" spans="2:2" x14ac:dyDescent="0.2">
      <c r="B6324" s="106"/>
    </row>
    <row r="6325" spans="2:2" x14ac:dyDescent="0.2">
      <c r="B6325" s="106"/>
    </row>
    <row r="6326" spans="2:2" x14ac:dyDescent="0.2">
      <c r="B6326" s="106"/>
    </row>
    <row r="6327" spans="2:2" x14ac:dyDescent="0.2">
      <c r="B6327" s="106"/>
    </row>
    <row r="6328" spans="2:2" x14ac:dyDescent="0.2">
      <c r="B6328" s="106"/>
    </row>
    <row r="6329" spans="2:2" x14ac:dyDescent="0.2">
      <c r="B6329" s="106"/>
    </row>
    <row r="6330" spans="2:2" x14ac:dyDescent="0.2">
      <c r="B6330" s="106"/>
    </row>
    <row r="6331" spans="2:2" x14ac:dyDescent="0.2">
      <c r="B6331" s="106"/>
    </row>
    <row r="6332" spans="2:2" x14ac:dyDescent="0.2">
      <c r="B6332" s="106"/>
    </row>
    <row r="6333" spans="2:2" x14ac:dyDescent="0.2">
      <c r="B6333" s="106"/>
    </row>
    <row r="6334" spans="2:2" x14ac:dyDescent="0.2">
      <c r="B6334" s="106"/>
    </row>
    <row r="6335" spans="2:2" x14ac:dyDescent="0.2">
      <c r="B6335" s="106"/>
    </row>
    <row r="6336" spans="2:2" x14ac:dyDescent="0.2">
      <c r="B6336" s="106"/>
    </row>
    <row r="6337" spans="2:2" x14ac:dyDescent="0.2">
      <c r="B6337" s="106"/>
    </row>
    <row r="6338" spans="2:2" x14ac:dyDescent="0.2">
      <c r="B6338" s="106"/>
    </row>
    <row r="6339" spans="2:2" x14ac:dyDescent="0.2">
      <c r="B6339" s="106"/>
    </row>
    <row r="6340" spans="2:2" x14ac:dyDescent="0.2">
      <c r="B6340" s="106"/>
    </row>
    <row r="6341" spans="2:2" x14ac:dyDescent="0.2">
      <c r="B6341" s="106"/>
    </row>
    <row r="6342" spans="2:2" x14ac:dyDescent="0.2">
      <c r="B6342" s="106"/>
    </row>
    <row r="6343" spans="2:2" x14ac:dyDescent="0.2">
      <c r="B6343" s="106"/>
    </row>
    <row r="6344" spans="2:2" x14ac:dyDescent="0.2">
      <c r="B6344" s="106"/>
    </row>
    <row r="6345" spans="2:2" x14ac:dyDescent="0.2">
      <c r="B6345" s="106"/>
    </row>
    <row r="6346" spans="2:2" x14ac:dyDescent="0.2">
      <c r="B6346" s="106"/>
    </row>
    <row r="6347" spans="2:2" x14ac:dyDescent="0.2">
      <c r="B6347" s="106"/>
    </row>
    <row r="6348" spans="2:2" x14ac:dyDescent="0.2">
      <c r="B6348" s="106"/>
    </row>
    <row r="6349" spans="2:2" x14ac:dyDescent="0.2">
      <c r="B6349" s="106"/>
    </row>
    <row r="6350" spans="2:2" x14ac:dyDescent="0.2">
      <c r="B6350" s="106"/>
    </row>
    <row r="6351" spans="2:2" x14ac:dyDescent="0.2">
      <c r="B6351" s="106"/>
    </row>
    <row r="6352" spans="2:2" x14ac:dyDescent="0.2">
      <c r="B6352" s="106"/>
    </row>
    <row r="6353" spans="2:2" x14ac:dyDescent="0.2">
      <c r="B6353" s="106"/>
    </row>
    <row r="6354" spans="2:2" x14ac:dyDescent="0.2">
      <c r="B6354" s="106"/>
    </row>
    <row r="6355" spans="2:2" x14ac:dyDescent="0.2">
      <c r="B6355" s="106"/>
    </row>
    <row r="6356" spans="2:2" x14ac:dyDescent="0.2">
      <c r="B6356" s="106"/>
    </row>
    <row r="6357" spans="2:2" x14ac:dyDescent="0.2">
      <c r="B6357" s="106"/>
    </row>
    <row r="6358" spans="2:2" x14ac:dyDescent="0.2">
      <c r="B6358" s="106"/>
    </row>
    <row r="6359" spans="2:2" x14ac:dyDescent="0.2">
      <c r="B6359" s="106"/>
    </row>
    <row r="6360" spans="2:2" x14ac:dyDescent="0.2">
      <c r="B6360" s="106"/>
    </row>
    <row r="6361" spans="2:2" x14ac:dyDescent="0.2">
      <c r="B6361" s="106"/>
    </row>
    <row r="6362" spans="2:2" x14ac:dyDescent="0.2">
      <c r="B6362" s="106"/>
    </row>
    <row r="6363" spans="2:2" x14ac:dyDescent="0.2">
      <c r="B6363" s="106"/>
    </row>
    <row r="6364" spans="2:2" x14ac:dyDescent="0.2">
      <c r="B6364" s="106"/>
    </row>
    <row r="6365" spans="2:2" x14ac:dyDescent="0.2">
      <c r="B6365" s="106"/>
    </row>
    <row r="6366" spans="2:2" x14ac:dyDescent="0.2">
      <c r="B6366" s="106"/>
    </row>
    <row r="6367" spans="2:2" x14ac:dyDescent="0.2">
      <c r="B6367" s="106"/>
    </row>
    <row r="6368" spans="2:2" x14ac:dyDescent="0.2">
      <c r="B6368" s="106"/>
    </row>
    <row r="6369" spans="2:2" x14ac:dyDescent="0.2">
      <c r="B6369" s="106"/>
    </row>
    <row r="6370" spans="2:2" x14ac:dyDescent="0.2">
      <c r="B6370" s="106"/>
    </row>
    <row r="6371" spans="2:2" x14ac:dyDescent="0.2">
      <c r="B6371" s="106"/>
    </row>
    <row r="6372" spans="2:2" x14ac:dyDescent="0.2">
      <c r="B6372" s="106"/>
    </row>
    <row r="6373" spans="2:2" x14ac:dyDescent="0.2">
      <c r="B6373" s="106"/>
    </row>
    <row r="6374" spans="2:2" x14ac:dyDescent="0.2">
      <c r="B6374" s="106"/>
    </row>
    <row r="6375" spans="2:2" x14ac:dyDescent="0.2">
      <c r="B6375" s="106"/>
    </row>
    <row r="6376" spans="2:2" x14ac:dyDescent="0.2">
      <c r="B6376" s="106"/>
    </row>
    <row r="6377" spans="2:2" x14ac:dyDescent="0.2">
      <c r="B6377" s="106"/>
    </row>
    <row r="6378" spans="2:2" x14ac:dyDescent="0.2">
      <c r="B6378" s="106"/>
    </row>
    <row r="6379" spans="2:2" x14ac:dyDescent="0.2">
      <c r="B6379" s="106"/>
    </row>
    <row r="6380" spans="2:2" x14ac:dyDescent="0.2">
      <c r="B6380" s="106"/>
    </row>
    <row r="6381" spans="2:2" x14ac:dyDescent="0.2">
      <c r="B6381" s="106"/>
    </row>
    <row r="6382" spans="2:2" x14ac:dyDescent="0.2">
      <c r="B6382" s="106"/>
    </row>
    <row r="6383" spans="2:2" x14ac:dyDescent="0.2">
      <c r="B6383" s="106"/>
    </row>
    <row r="6384" spans="2:2" x14ac:dyDescent="0.2">
      <c r="B6384" s="106"/>
    </row>
    <row r="6385" spans="2:2" x14ac:dyDescent="0.2">
      <c r="B6385" s="106"/>
    </row>
    <row r="6386" spans="2:2" x14ac:dyDescent="0.2">
      <c r="B6386" s="106"/>
    </row>
    <row r="6387" spans="2:2" x14ac:dyDescent="0.2">
      <c r="B6387" s="106"/>
    </row>
    <row r="6388" spans="2:2" x14ac:dyDescent="0.2">
      <c r="B6388" s="106"/>
    </row>
    <row r="6389" spans="2:2" x14ac:dyDescent="0.2">
      <c r="B6389" s="106"/>
    </row>
    <row r="6390" spans="2:2" x14ac:dyDescent="0.2">
      <c r="B6390" s="106"/>
    </row>
    <row r="6391" spans="2:2" x14ac:dyDescent="0.2">
      <c r="B6391" s="106"/>
    </row>
    <row r="6392" spans="2:2" x14ac:dyDescent="0.2">
      <c r="B6392" s="106"/>
    </row>
    <row r="6393" spans="2:2" x14ac:dyDescent="0.2">
      <c r="B6393" s="106"/>
    </row>
    <row r="6394" spans="2:2" x14ac:dyDescent="0.2">
      <c r="B6394" s="106"/>
    </row>
    <row r="6395" spans="2:2" x14ac:dyDescent="0.2">
      <c r="B6395" s="106"/>
    </row>
    <row r="6396" spans="2:2" x14ac:dyDescent="0.2">
      <c r="B6396" s="106"/>
    </row>
    <row r="6397" spans="2:2" x14ac:dyDescent="0.2">
      <c r="B6397" s="106"/>
    </row>
    <row r="6398" spans="2:2" x14ac:dyDescent="0.2">
      <c r="B6398" s="106"/>
    </row>
    <row r="6399" spans="2:2" x14ac:dyDescent="0.2">
      <c r="B6399" s="106"/>
    </row>
    <row r="6400" spans="2:2" x14ac:dyDescent="0.2">
      <c r="B6400" s="106"/>
    </row>
    <row r="6401" spans="2:2" x14ac:dyDescent="0.2">
      <c r="B6401" s="106"/>
    </row>
    <row r="6402" spans="2:2" x14ac:dyDescent="0.2">
      <c r="B6402" s="106"/>
    </row>
    <row r="6403" spans="2:2" x14ac:dyDescent="0.2">
      <c r="B6403" s="106"/>
    </row>
    <row r="6404" spans="2:2" x14ac:dyDescent="0.2">
      <c r="B6404" s="106"/>
    </row>
    <row r="6405" spans="2:2" x14ac:dyDescent="0.2">
      <c r="B6405" s="106"/>
    </row>
    <row r="6406" spans="2:2" x14ac:dyDescent="0.2">
      <c r="B6406" s="106"/>
    </row>
    <row r="6407" spans="2:2" x14ac:dyDescent="0.2">
      <c r="B6407" s="106"/>
    </row>
    <row r="6408" spans="2:2" x14ac:dyDescent="0.2">
      <c r="B6408" s="106"/>
    </row>
    <row r="6409" spans="2:2" x14ac:dyDescent="0.2">
      <c r="B6409" s="106"/>
    </row>
    <row r="6410" spans="2:2" x14ac:dyDescent="0.2">
      <c r="B6410" s="106"/>
    </row>
    <row r="6411" spans="2:2" x14ac:dyDescent="0.2">
      <c r="B6411" s="106"/>
    </row>
    <row r="6412" spans="2:2" x14ac:dyDescent="0.2">
      <c r="B6412" s="106"/>
    </row>
    <row r="6413" spans="2:2" x14ac:dyDescent="0.2">
      <c r="B6413" s="106"/>
    </row>
    <row r="6414" spans="2:2" x14ac:dyDescent="0.2">
      <c r="B6414" s="106"/>
    </row>
    <row r="6415" spans="2:2" x14ac:dyDescent="0.2">
      <c r="B6415" s="106"/>
    </row>
    <row r="6416" spans="2:2" x14ac:dyDescent="0.2">
      <c r="B6416" s="106"/>
    </row>
    <row r="6417" spans="2:2" x14ac:dyDescent="0.2">
      <c r="B6417" s="106"/>
    </row>
    <row r="6418" spans="2:2" x14ac:dyDescent="0.2">
      <c r="B6418" s="106"/>
    </row>
    <row r="6419" spans="2:2" x14ac:dyDescent="0.2">
      <c r="B6419" s="106"/>
    </row>
    <row r="6420" spans="2:2" x14ac:dyDescent="0.2">
      <c r="B6420" s="106"/>
    </row>
    <row r="6421" spans="2:2" x14ac:dyDescent="0.2">
      <c r="B6421" s="106"/>
    </row>
    <row r="6422" spans="2:2" x14ac:dyDescent="0.2">
      <c r="B6422" s="106"/>
    </row>
    <row r="6423" spans="2:2" x14ac:dyDescent="0.2">
      <c r="B6423" s="106"/>
    </row>
    <row r="6424" spans="2:2" x14ac:dyDescent="0.2">
      <c r="B6424" s="106"/>
    </row>
    <row r="6425" spans="2:2" x14ac:dyDescent="0.2">
      <c r="B6425" s="106"/>
    </row>
    <row r="6426" spans="2:2" x14ac:dyDescent="0.2">
      <c r="B6426" s="106"/>
    </row>
    <row r="6427" spans="2:2" x14ac:dyDescent="0.2">
      <c r="B6427" s="106"/>
    </row>
    <row r="6428" spans="2:2" x14ac:dyDescent="0.2">
      <c r="B6428" s="106"/>
    </row>
    <row r="6429" spans="2:2" x14ac:dyDescent="0.2">
      <c r="B6429" s="106"/>
    </row>
    <row r="6430" spans="2:2" x14ac:dyDescent="0.2">
      <c r="B6430" s="106"/>
    </row>
    <row r="6431" spans="2:2" x14ac:dyDescent="0.2">
      <c r="B6431" s="106"/>
    </row>
    <row r="6432" spans="2:2" x14ac:dyDescent="0.2">
      <c r="B6432" s="106"/>
    </row>
    <row r="6433" spans="2:2" x14ac:dyDescent="0.2">
      <c r="B6433" s="106"/>
    </row>
    <row r="6434" spans="2:2" x14ac:dyDescent="0.2">
      <c r="B6434" s="106"/>
    </row>
    <row r="6435" spans="2:2" x14ac:dyDescent="0.2">
      <c r="B6435" s="106"/>
    </row>
    <row r="6436" spans="2:2" x14ac:dyDescent="0.2">
      <c r="B6436" s="106"/>
    </row>
    <row r="6437" spans="2:2" x14ac:dyDescent="0.2">
      <c r="B6437" s="106"/>
    </row>
    <row r="6438" spans="2:2" x14ac:dyDescent="0.2">
      <c r="B6438" s="106"/>
    </row>
    <row r="6439" spans="2:2" x14ac:dyDescent="0.2">
      <c r="B6439" s="106"/>
    </row>
    <row r="6440" spans="2:2" x14ac:dyDescent="0.2">
      <c r="B6440" s="106"/>
    </row>
    <row r="6441" spans="2:2" x14ac:dyDescent="0.2">
      <c r="B6441" s="106"/>
    </row>
    <row r="6442" spans="2:2" x14ac:dyDescent="0.2">
      <c r="B6442" s="106"/>
    </row>
    <row r="6443" spans="2:2" x14ac:dyDescent="0.2">
      <c r="B6443" s="106"/>
    </row>
    <row r="6444" spans="2:2" x14ac:dyDescent="0.2">
      <c r="B6444" s="106"/>
    </row>
    <row r="6445" spans="2:2" x14ac:dyDescent="0.2">
      <c r="B6445" s="106"/>
    </row>
    <row r="6446" spans="2:2" x14ac:dyDescent="0.2">
      <c r="B6446" s="106"/>
    </row>
    <row r="6447" spans="2:2" x14ac:dyDescent="0.2">
      <c r="B6447" s="106"/>
    </row>
    <row r="6448" spans="2:2" x14ac:dyDescent="0.2">
      <c r="B6448" s="106"/>
    </row>
    <row r="6449" spans="2:2" x14ac:dyDescent="0.2">
      <c r="B6449" s="106"/>
    </row>
    <row r="6450" spans="2:2" x14ac:dyDescent="0.2">
      <c r="B6450" s="106"/>
    </row>
    <row r="6451" spans="2:2" x14ac:dyDescent="0.2">
      <c r="B6451" s="106"/>
    </row>
    <row r="6452" spans="2:2" x14ac:dyDescent="0.2">
      <c r="B6452" s="106"/>
    </row>
    <row r="6453" spans="2:2" x14ac:dyDescent="0.2">
      <c r="B6453" s="106"/>
    </row>
    <row r="6454" spans="2:2" x14ac:dyDescent="0.2">
      <c r="B6454" s="106"/>
    </row>
    <row r="6455" spans="2:2" x14ac:dyDescent="0.2">
      <c r="B6455" s="106"/>
    </row>
    <row r="6456" spans="2:2" x14ac:dyDescent="0.2">
      <c r="B6456" s="106"/>
    </row>
    <row r="6457" spans="2:2" x14ac:dyDescent="0.2">
      <c r="B6457" s="106"/>
    </row>
    <row r="6458" spans="2:2" x14ac:dyDescent="0.2">
      <c r="B6458" s="106"/>
    </row>
    <row r="6459" spans="2:2" x14ac:dyDescent="0.2">
      <c r="B6459" s="106"/>
    </row>
    <row r="6460" spans="2:2" x14ac:dyDescent="0.2">
      <c r="B6460" s="106"/>
    </row>
    <row r="6461" spans="2:2" x14ac:dyDescent="0.2">
      <c r="B6461" s="106"/>
    </row>
    <row r="6462" spans="2:2" x14ac:dyDescent="0.2">
      <c r="B6462" s="106"/>
    </row>
    <row r="6463" spans="2:2" x14ac:dyDescent="0.2">
      <c r="B6463" s="106"/>
    </row>
    <row r="6464" spans="2:2" x14ac:dyDescent="0.2">
      <c r="B6464" s="106"/>
    </row>
    <row r="6465" spans="2:2" x14ac:dyDescent="0.2">
      <c r="B6465" s="106"/>
    </row>
    <row r="6466" spans="2:2" x14ac:dyDescent="0.2">
      <c r="B6466" s="106"/>
    </row>
    <row r="6467" spans="2:2" x14ac:dyDescent="0.2">
      <c r="B6467" s="106"/>
    </row>
    <row r="6468" spans="2:2" x14ac:dyDescent="0.2">
      <c r="B6468" s="106"/>
    </row>
    <row r="6469" spans="2:2" x14ac:dyDescent="0.2">
      <c r="B6469" s="106"/>
    </row>
    <row r="6470" spans="2:2" x14ac:dyDescent="0.2">
      <c r="B6470" s="106"/>
    </row>
    <row r="6471" spans="2:2" x14ac:dyDescent="0.2">
      <c r="B6471" s="106"/>
    </row>
    <row r="6472" spans="2:2" x14ac:dyDescent="0.2">
      <c r="B6472" s="106"/>
    </row>
    <row r="6473" spans="2:2" x14ac:dyDescent="0.2">
      <c r="B6473" s="106"/>
    </row>
    <row r="6474" spans="2:2" x14ac:dyDescent="0.2">
      <c r="B6474" s="106"/>
    </row>
    <row r="6475" spans="2:2" x14ac:dyDescent="0.2">
      <c r="B6475" s="106"/>
    </row>
    <row r="6476" spans="2:2" x14ac:dyDescent="0.2">
      <c r="B6476" s="106"/>
    </row>
    <row r="6477" spans="2:2" x14ac:dyDescent="0.2">
      <c r="B6477" s="106"/>
    </row>
    <row r="6478" spans="2:2" x14ac:dyDescent="0.2">
      <c r="B6478" s="106"/>
    </row>
    <row r="6479" spans="2:2" x14ac:dyDescent="0.2">
      <c r="B6479" s="106"/>
    </row>
    <row r="6480" spans="2:2" x14ac:dyDescent="0.2">
      <c r="B6480" s="106"/>
    </row>
    <row r="6481" spans="2:2" x14ac:dyDescent="0.2">
      <c r="B6481" s="106"/>
    </row>
    <row r="6482" spans="2:2" x14ac:dyDescent="0.2">
      <c r="B6482" s="106"/>
    </row>
    <row r="6483" spans="2:2" x14ac:dyDescent="0.2">
      <c r="B6483" s="106"/>
    </row>
    <row r="6484" spans="2:2" x14ac:dyDescent="0.2">
      <c r="B6484" s="106"/>
    </row>
    <row r="6485" spans="2:2" x14ac:dyDescent="0.2">
      <c r="B6485" s="106"/>
    </row>
    <row r="6486" spans="2:2" x14ac:dyDescent="0.2">
      <c r="B6486" s="106"/>
    </row>
    <row r="6487" spans="2:2" x14ac:dyDescent="0.2">
      <c r="B6487" s="106"/>
    </row>
    <row r="6488" spans="2:2" x14ac:dyDescent="0.2">
      <c r="B6488" s="106"/>
    </row>
    <row r="6489" spans="2:2" x14ac:dyDescent="0.2">
      <c r="B6489" s="106"/>
    </row>
    <row r="6490" spans="2:2" x14ac:dyDescent="0.2">
      <c r="B6490" s="106"/>
    </row>
    <row r="6491" spans="2:2" x14ac:dyDescent="0.2">
      <c r="B6491" s="106"/>
    </row>
    <row r="6492" spans="2:2" x14ac:dyDescent="0.2">
      <c r="B6492" s="106"/>
    </row>
    <row r="6493" spans="2:2" x14ac:dyDescent="0.2">
      <c r="B6493" s="106"/>
    </row>
    <row r="6494" spans="2:2" x14ac:dyDescent="0.2">
      <c r="B6494" s="106"/>
    </row>
    <row r="6495" spans="2:2" x14ac:dyDescent="0.2">
      <c r="B6495" s="106"/>
    </row>
    <row r="6496" spans="2:2" x14ac:dyDescent="0.2">
      <c r="B6496" s="106"/>
    </row>
    <row r="6497" spans="2:2" x14ac:dyDescent="0.2">
      <c r="B6497" s="106"/>
    </row>
    <row r="6498" spans="2:2" x14ac:dyDescent="0.2">
      <c r="B6498" s="106"/>
    </row>
    <row r="6499" spans="2:2" x14ac:dyDescent="0.2">
      <c r="B6499" s="106"/>
    </row>
    <row r="6500" spans="2:2" x14ac:dyDescent="0.2">
      <c r="B6500" s="106"/>
    </row>
    <row r="6501" spans="2:2" x14ac:dyDescent="0.2">
      <c r="B6501" s="106"/>
    </row>
    <row r="6502" spans="2:2" x14ac:dyDescent="0.2">
      <c r="B6502" s="106"/>
    </row>
    <row r="6503" spans="2:2" x14ac:dyDescent="0.2">
      <c r="B6503" s="106"/>
    </row>
    <row r="6504" spans="2:2" x14ac:dyDescent="0.2">
      <c r="B6504" s="106"/>
    </row>
    <row r="6505" spans="2:2" x14ac:dyDescent="0.2">
      <c r="B6505" s="106"/>
    </row>
    <row r="6506" spans="2:2" x14ac:dyDescent="0.2">
      <c r="B6506" s="106"/>
    </row>
    <row r="6507" spans="2:2" x14ac:dyDescent="0.2">
      <c r="B6507" s="106"/>
    </row>
    <row r="6508" spans="2:2" x14ac:dyDescent="0.2">
      <c r="B6508" s="106"/>
    </row>
    <row r="6509" spans="2:2" x14ac:dyDescent="0.2">
      <c r="B6509" s="106"/>
    </row>
    <row r="6510" spans="2:2" x14ac:dyDescent="0.2">
      <c r="B6510" s="106"/>
    </row>
    <row r="6511" spans="2:2" x14ac:dyDescent="0.2">
      <c r="B6511" s="106"/>
    </row>
    <row r="6512" spans="2:2" x14ac:dyDescent="0.2">
      <c r="B6512" s="106"/>
    </row>
    <row r="6513" spans="2:2" x14ac:dyDescent="0.2">
      <c r="B6513" s="106"/>
    </row>
    <row r="6514" spans="2:2" x14ac:dyDescent="0.2">
      <c r="B6514" s="106"/>
    </row>
    <row r="6515" spans="2:2" x14ac:dyDescent="0.2">
      <c r="B6515" s="106"/>
    </row>
    <row r="6516" spans="2:2" x14ac:dyDescent="0.2">
      <c r="B6516" s="106"/>
    </row>
    <row r="6517" spans="2:2" x14ac:dyDescent="0.2">
      <c r="B6517" s="106"/>
    </row>
    <row r="6518" spans="2:2" x14ac:dyDescent="0.2">
      <c r="B6518" s="106"/>
    </row>
    <row r="6519" spans="2:2" x14ac:dyDescent="0.2">
      <c r="B6519" s="106"/>
    </row>
    <row r="6520" spans="2:2" x14ac:dyDescent="0.2">
      <c r="B6520" s="106"/>
    </row>
    <row r="6521" spans="2:2" x14ac:dyDescent="0.2">
      <c r="B6521" s="106"/>
    </row>
    <row r="6522" spans="2:2" x14ac:dyDescent="0.2">
      <c r="B6522" s="106"/>
    </row>
    <row r="6523" spans="2:2" x14ac:dyDescent="0.2">
      <c r="B6523" s="106"/>
    </row>
    <row r="6524" spans="2:2" x14ac:dyDescent="0.2">
      <c r="B6524" s="106"/>
    </row>
    <row r="6525" spans="2:2" x14ac:dyDescent="0.2">
      <c r="B6525" s="106"/>
    </row>
    <row r="6526" spans="2:2" x14ac:dyDescent="0.2">
      <c r="B6526" s="106"/>
    </row>
    <row r="6527" spans="2:2" x14ac:dyDescent="0.2">
      <c r="B6527" s="106"/>
    </row>
    <row r="6528" spans="2:2" x14ac:dyDescent="0.2">
      <c r="B6528" s="106"/>
    </row>
    <row r="6529" spans="2:2" x14ac:dyDescent="0.2">
      <c r="B6529" s="106"/>
    </row>
    <row r="6530" spans="2:2" x14ac:dyDescent="0.2">
      <c r="B6530" s="106"/>
    </row>
    <row r="6531" spans="2:2" x14ac:dyDescent="0.2">
      <c r="B6531" s="106"/>
    </row>
    <row r="6532" spans="2:2" x14ac:dyDescent="0.2">
      <c r="B6532" s="106"/>
    </row>
    <row r="6533" spans="2:2" x14ac:dyDescent="0.2">
      <c r="B6533" s="106"/>
    </row>
    <row r="6534" spans="2:2" x14ac:dyDescent="0.2">
      <c r="B6534" s="106"/>
    </row>
    <row r="6535" spans="2:2" x14ac:dyDescent="0.2">
      <c r="B6535" s="106"/>
    </row>
    <row r="6536" spans="2:2" x14ac:dyDescent="0.2">
      <c r="B6536" s="106"/>
    </row>
    <row r="6537" spans="2:2" x14ac:dyDescent="0.2">
      <c r="B6537" s="106"/>
    </row>
    <row r="6538" spans="2:2" x14ac:dyDescent="0.2">
      <c r="B6538" s="106"/>
    </row>
    <row r="6539" spans="2:2" x14ac:dyDescent="0.2">
      <c r="B6539" s="106"/>
    </row>
    <row r="6540" spans="2:2" x14ac:dyDescent="0.2">
      <c r="B6540" s="106"/>
    </row>
    <row r="6541" spans="2:2" x14ac:dyDescent="0.2">
      <c r="B6541" s="106"/>
    </row>
    <row r="6542" spans="2:2" x14ac:dyDescent="0.2">
      <c r="B6542" s="106"/>
    </row>
    <row r="6543" spans="2:2" x14ac:dyDescent="0.2">
      <c r="B6543" s="106"/>
    </row>
    <row r="6544" spans="2:2" x14ac:dyDescent="0.2">
      <c r="B6544" s="106"/>
    </row>
    <row r="6545" spans="2:2" x14ac:dyDescent="0.2">
      <c r="B6545" s="106"/>
    </row>
    <row r="6546" spans="2:2" x14ac:dyDescent="0.2">
      <c r="B6546" s="106"/>
    </row>
    <row r="6547" spans="2:2" x14ac:dyDescent="0.2">
      <c r="B6547" s="106"/>
    </row>
    <row r="6548" spans="2:2" x14ac:dyDescent="0.2">
      <c r="B6548" s="106"/>
    </row>
    <row r="6549" spans="2:2" x14ac:dyDescent="0.2">
      <c r="B6549" s="106"/>
    </row>
    <row r="6550" spans="2:2" x14ac:dyDescent="0.2">
      <c r="B6550" s="106"/>
    </row>
    <row r="6551" spans="2:2" x14ac:dyDescent="0.2">
      <c r="B6551" s="106"/>
    </row>
    <row r="6552" spans="2:2" x14ac:dyDescent="0.2">
      <c r="B6552" s="106"/>
    </row>
    <row r="6553" spans="2:2" x14ac:dyDescent="0.2">
      <c r="B6553" s="106"/>
    </row>
    <row r="6554" spans="2:2" x14ac:dyDescent="0.2">
      <c r="B6554" s="106"/>
    </row>
    <row r="6555" spans="2:2" x14ac:dyDescent="0.2">
      <c r="B6555" s="106"/>
    </row>
    <row r="6556" spans="2:2" x14ac:dyDescent="0.2">
      <c r="B6556" s="106"/>
    </row>
    <row r="6557" spans="2:2" x14ac:dyDescent="0.2">
      <c r="B6557" s="106"/>
    </row>
    <row r="6558" spans="2:2" x14ac:dyDescent="0.2">
      <c r="B6558" s="106"/>
    </row>
    <row r="6559" spans="2:2" x14ac:dyDescent="0.2">
      <c r="B6559" s="106"/>
    </row>
    <row r="6560" spans="2:2" x14ac:dyDescent="0.2">
      <c r="B6560" s="106"/>
    </row>
    <row r="6561" spans="2:2" x14ac:dyDescent="0.2">
      <c r="B6561" s="106"/>
    </row>
    <row r="6562" spans="2:2" x14ac:dyDescent="0.2">
      <c r="B6562" s="106"/>
    </row>
    <row r="6563" spans="2:2" x14ac:dyDescent="0.2">
      <c r="B6563" s="106"/>
    </row>
    <row r="6564" spans="2:2" x14ac:dyDescent="0.2">
      <c r="B6564" s="106"/>
    </row>
    <row r="6565" spans="2:2" x14ac:dyDescent="0.2">
      <c r="B6565" s="106"/>
    </row>
    <row r="6566" spans="2:2" x14ac:dyDescent="0.2">
      <c r="B6566" s="106"/>
    </row>
    <row r="6567" spans="2:2" x14ac:dyDescent="0.2">
      <c r="B6567" s="106"/>
    </row>
    <row r="6568" spans="2:2" x14ac:dyDescent="0.2">
      <c r="B6568" s="106"/>
    </row>
    <row r="6569" spans="2:2" x14ac:dyDescent="0.2">
      <c r="B6569" s="106"/>
    </row>
    <row r="6570" spans="2:2" x14ac:dyDescent="0.2">
      <c r="B6570" s="106"/>
    </row>
    <row r="6571" spans="2:2" x14ac:dyDescent="0.2">
      <c r="B6571" s="106"/>
    </row>
    <row r="6572" spans="2:2" x14ac:dyDescent="0.2">
      <c r="B6572" s="106"/>
    </row>
    <row r="6573" spans="2:2" x14ac:dyDescent="0.2">
      <c r="B6573" s="106"/>
    </row>
    <row r="6574" spans="2:2" x14ac:dyDescent="0.2">
      <c r="B6574" s="106"/>
    </row>
    <row r="6575" spans="2:2" x14ac:dyDescent="0.2">
      <c r="B6575" s="106"/>
    </row>
    <row r="6576" spans="2:2" x14ac:dyDescent="0.2">
      <c r="B6576" s="106"/>
    </row>
    <row r="6577" spans="2:2" x14ac:dyDescent="0.2">
      <c r="B6577" s="106"/>
    </row>
    <row r="6578" spans="2:2" x14ac:dyDescent="0.2">
      <c r="B6578" s="106"/>
    </row>
    <row r="6579" spans="2:2" x14ac:dyDescent="0.2">
      <c r="B6579" s="106"/>
    </row>
    <row r="6580" spans="2:2" x14ac:dyDescent="0.2">
      <c r="B6580" s="106"/>
    </row>
    <row r="6581" spans="2:2" x14ac:dyDescent="0.2">
      <c r="B6581" s="106"/>
    </row>
    <row r="6582" spans="2:2" x14ac:dyDescent="0.2">
      <c r="B6582" s="106"/>
    </row>
    <row r="6583" spans="2:2" x14ac:dyDescent="0.2">
      <c r="B6583" s="106"/>
    </row>
    <row r="6584" spans="2:2" x14ac:dyDescent="0.2">
      <c r="B6584" s="106"/>
    </row>
    <row r="6585" spans="2:2" x14ac:dyDescent="0.2">
      <c r="B6585" s="106"/>
    </row>
    <row r="6586" spans="2:2" x14ac:dyDescent="0.2">
      <c r="B6586" s="106"/>
    </row>
    <row r="6587" spans="2:2" x14ac:dyDescent="0.2">
      <c r="B6587" s="106"/>
    </row>
    <row r="6588" spans="2:2" x14ac:dyDescent="0.2">
      <c r="B6588" s="106"/>
    </row>
    <row r="6589" spans="2:2" x14ac:dyDescent="0.2">
      <c r="B6589" s="106"/>
    </row>
    <row r="6590" spans="2:2" x14ac:dyDescent="0.2">
      <c r="B6590" s="106"/>
    </row>
    <row r="6591" spans="2:2" x14ac:dyDescent="0.2">
      <c r="B6591" s="106"/>
    </row>
    <row r="6592" spans="2:2" x14ac:dyDescent="0.2">
      <c r="B6592" s="106"/>
    </row>
    <row r="6593" spans="2:2" x14ac:dyDescent="0.2">
      <c r="B6593" s="106"/>
    </row>
    <row r="6594" spans="2:2" x14ac:dyDescent="0.2">
      <c r="B6594" s="106"/>
    </row>
    <row r="6595" spans="2:2" x14ac:dyDescent="0.2">
      <c r="B6595" s="106"/>
    </row>
    <row r="6596" spans="2:2" x14ac:dyDescent="0.2">
      <c r="B6596" s="106"/>
    </row>
    <row r="6597" spans="2:2" x14ac:dyDescent="0.2">
      <c r="B6597" s="106"/>
    </row>
    <row r="6598" spans="2:2" x14ac:dyDescent="0.2">
      <c r="B6598" s="106"/>
    </row>
    <row r="6599" spans="2:2" x14ac:dyDescent="0.2">
      <c r="B6599" s="106"/>
    </row>
    <row r="6600" spans="2:2" x14ac:dyDescent="0.2">
      <c r="B6600" s="106"/>
    </row>
    <row r="6601" spans="2:2" x14ac:dyDescent="0.2">
      <c r="B6601" s="106"/>
    </row>
    <row r="6602" spans="2:2" x14ac:dyDescent="0.2">
      <c r="B6602" s="106"/>
    </row>
    <row r="6603" spans="2:2" x14ac:dyDescent="0.2">
      <c r="B6603" s="106"/>
    </row>
    <row r="6604" spans="2:2" x14ac:dyDescent="0.2">
      <c r="B6604" s="106"/>
    </row>
    <row r="6605" spans="2:2" x14ac:dyDescent="0.2">
      <c r="B6605" s="106"/>
    </row>
    <row r="6606" spans="2:2" x14ac:dyDescent="0.2">
      <c r="B6606" s="106"/>
    </row>
    <row r="6607" spans="2:2" x14ac:dyDescent="0.2">
      <c r="B6607" s="106"/>
    </row>
    <row r="6608" spans="2:2" x14ac:dyDescent="0.2">
      <c r="B6608" s="106"/>
    </row>
    <row r="6609" spans="2:2" x14ac:dyDescent="0.2">
      <c r="B6609" s="106"/>
    </row>
    <row r="6610" spans="2:2" x14ac:dyDescent="0.2">
      <c r="B6610" s="106"/>
    </row>
    <row r="6611" spans="2:2" x14ac:dyDescent="0.2">
      <c r="B6611" s="106"/>
    </row>
    <row r="6612" spans="2:2" x14ac:dyDescent="0.2">
      <c r="B6612" s="106"/>
    </row>
    <row r="6613" spans="2:2" x14ac:dyDescent="0.2">
      <c r="B6613" s="106"/>
    </row>
    <row r="6614" spans="2:2" x14ac:dyDescent="0.2">
      <c r="B6614" s="106"/>
    </row>
    <row r="6615" spans="2:2" x14ac:dyDescent="0.2">
      <c r="B6615" s="106"/>
    </row>
    <row r="6616" spans="2:2" x14ac:dyDescent="0.2">
      <c r="B6616" s="106"/>
    </row>
    <row r="6617" spans="2:2" x14ac:dyDescent="0.2">
      <c r="B6617" s="106"/>
    </row>
    <row r="6618" spans="2:2" x14ac:dyDescent="0.2">
      <c r="B6618" s="106"/>
    </row>
    <row r="6619" spans="2:2" x14ac:dyDescent="0.2">
      <c r="B6619" s="106"/>
    </row>
    <row r="6620" spans="2:2" x14ac:dyDescent="0.2">
      <c r="B6620" s="106"/>
    </row>
    <row r="6621" spans="2:2" x14ac:dyDescent="0.2">
      <c r="B6621" s="106"/>
    </row>
    <row r="6622" spans="2:2" x14ac:dyDescent="0.2">
      <c r="B6622" s="106"/>
    </row>
    <row r="6623" spans="2:2" x14ac:dyDescent="0.2">
      <c r="B6623" s="106"/>
    </row>
    <row r="6624" spans="2:2" x14ac:dyDescent="0.2">
      <c r="B6624" s="106"/>
    </row>
    <row r="6625" spans="2:2" x14ac:dyDescent="0.2">
      <c r="B6625" s="106"/>
    </row>
    <row r="6626" spans="2:2" x14ac:dyDescent="0.2">
      <c r="B6626" s="106"/>
    </row>
    <row r="6627" spans="2:2" x14ac:dyDescent="0.2">
      <c r="B6627" s="106"/>
    </row>
    <row r="6628" spans="2:2" x14ac:dyDescent="0.2">
      <c r="B6628" s="106"/>
    </row>
    <row r="6629" spans="2:2" x14ac:dyDescent="0.2">
      <c r="B6629" s="106"/>
    </row>
    <row r="6630" spans="2:2" x14ac:dyDescent="0.2">
      <c r="B6630" s="106"/>
    </row>
    <row r="6631" spans="2:2" x14ac:dyDescent="0.2">
      <c r="B6631" s="106"/>
    </row>
    <row r="6632" spans="2:2" x14ac:dyDescent="0.2">
      <c r="B6632" s="106"/>
    </row>
    <row r="6633" spans="2:2" x14ac:dyDescent="0.2">
      <c r="B6633" s="106"/>
    </row>
    <row r="6634" spans="2:2" x14ac:dyDescent="0.2">
      <c r="B6634" s="106"/>
    </row>
    <row r="6635" spans="2:2" x14ac:dyDescent="0.2">
      <c r="B6635" s="106"/>
    </row>
    <row r="6636" spans="2:2" x14ac:dyDescent="0.2">
      <c r="B6636" s="106"/>
    </row>
    <row r="6637" spans="2:2" x14ac:dyDescent="0.2">
      <c r="B6637" s="106"/>
    </row>
    <row r="6638" spans="2:2" x14ac:dyDescent="0.2">
      <c r="B6638" s="106"/>
    </row>
    <row r="6639" spans="2:2" x14ac:dyDescent="0.2">
      <c r="B6639" s="106"/>
    </row>
    <row r="6640" spans="2:2" x14ac:dyDescent="0.2">
      <c r="B6640" s="106"/>
    </row>
    <row r="6641" spans="2:2" x14ac:dyDescent="0.2">
      <c r="B6641" s="106"/>
    </row>
    <row r="6642" spans="2:2" x14ac:dyDescent="0.2">
      <c r="B6642" s="106"/>
    </row>
    <row r="6643" spans="2:2" x14ac:dyDescent="0.2">
      <c r="B6643" s="106"/>
    </row>
    <row r="6644" spans="2:2" x14ac:dyDescent="0.2">
      <c r="B6644" s="106"/>
    </row>
    <row r="6645" spans="2:2" x14ac:dyDescent="0.2">
      <c r="B6645" s="106"/>
    </row>
    <row r="6646" spans="2:2" x14ac:dyDescent="0.2">
      <c r="B6646" s="106"/>
    </row>
    <row r="6647" spans="2:2" x14ac:dyDescent="0.2">
      <c r="B6647" s="106"/>
    </row>
    <row r="6648" spans="2:2" x14ac:dyDescent="0.2">
      <c r="B6648" s="106"/>
    </row>
    <row r="6649" spans="2:2" x14ac:dyDescent="0.2">
      <c r="B6649" s="106"/>
    </row>
    <row r="6650" spans="2:2" x14ac:dyDescent="0.2">
      <c r="B6650" s="106"/>
    </row>
    <row r="6651" spans="2:2" x14ac:dyDescent="0.2">
      <c r="B6651" s="106"/>
    </row>
    <row r="6652" spans="2:2" x14ac:dyDescent="0.2">
      <c r="B6652" s="106"/>
    </row>
    <row r="6653" spans="2:2" x14ac:dyDescent="0.2">
      <c r="B6653" s="106"/>
    </row>
    <row r="6654" spans="2:2" x14ac:dyDescent="0.2">
      <c r="B6654" s="106"/>
    </row>
    <row r="6655" spans="2:2" x14ac:dyDescent="0.2">
      <c r="B6655" s="106"/>
    </row>
    <row r="6656" spans="2:2" x14ac:dyDescent="0.2">
      <c r="B6656" s="106"/>
    </row>
    <row r="6657" spans="2:2" x14ac:dyDescent="0.2">
      <c r="B6657" s="106"/>
    </row>
    <row r="6658" spans="2:2" x14ac:dyDescent="0.2">
      <c r="B6658" s="106"/>
    </row>
    <row r="6659" spans="2:2" x14ac:dyDescent="0.2">
      <c r="B6659" s="106"/>
    </row>
    <row r="6660" spans="2:2" x14ac:dyDescent="0.2">
      <c r="B6660" s="106"/>
    </row>
    <row r="6661" spans="2:2" x14ac:dyDescent="0.2">
      <c r="B6661" s="106"/>
    </row>
    <row r="6662" spans="2:2" x14ac:dyDescent="0.2">
      <c r="B6662" s="106"/>
    </row>
    <row r="6663" spans="2:2" x14ac:dyDescent="0.2">
      <c r="B6663" s="106"/>
    </row>
    <row r="6664" spans="2:2" x14ac:dyDescent="0.2">
      <c r="B6664" s="106"/>
    </row>
    <row r="6665" spans="2:2" x14ac:dyDescent="0.2">
      <c r="B6665" s="106"/>
    </row>
    <row r="6666" spans="2:2" x14ac:dyDescent="0.2">
      <c r="B6666" s="106"/>
    </row>
    <row r="6667" spans="2:2" x14ac:dyDescent="0.2">
      <c r="B6667" s="106"/>
    </row>
    <row r="6668" spans="2:2" x14ac:dyDescent="0.2">
      <c r="B6668" s="106"/>
    </row>
    <row r="6669" spans="2:2" x14ac:dyDescent="0.2">
      <c r="B6669" s="106"/>
    </row>
    <row r="6670" spans="2:2" x14ac:dyDescent="0.2">
      <c r="B6670" s="106"/>
    </row>
    <row r="6671" spans="2:2" x14ac:dyDescent="0.2">
      <c r="B6671" s="106"/>
    </row>
    <row r="6672" spans="2:2" x14ac:dyDescent="0.2">
      <c r="B6672" s="106"/>
    </row>
    <row r="6673" spans="2:2" x14ac:dyDescent="0.2">
      <c r="B6673" s="106"/>
    </row>
    <row r="6674" spans="2:2" x14ac:dyDescent="0.2">
      <c r="B6674" s="106"/>
    </row>
    <row r="6675" spans="2:2" x14ac:dyDescent="0.2">
      <c r="B6675" s="106"/>
    </row>
    <row r="6676" spans="2:2" x14ac:dyDescent="0.2">
      <c r="B6676" s="106"/>
    </row>
    <row r="6677" spans="2:2" x14ac:dyDescent="0.2">
      <c r="B6677" s="106"/>
    </row>
    <row r="6678" spans="2:2" x14ac:dyDescent="0.2">
      <c r="B6678" s="106"/>
    </row>
    <row r="6679" spans="2:2" x14ac:dyDescent="0.2">
      <c r="B6679" s="106"/>
    </row>
    <row r="6680" spans="2:2" x14ac:dyDescent="0.2">
      <c r="B6680" s="106"/>
    </row>
    <row r="6681" spans="2:2" x14ac:dyDescent="0.2">
      <c r="B6681" s="106"/>
    </row>
    <row r="6682" spans="2:2" x14ac:dyDescent="0.2">
      <c r="B6682" s="106"/>
    </row>
    <row r="6683" spans="2:2" x14ac:dyDescent="0.2">
      <c r="B6683" s="106"/>
    </row>
    <row r="6684" spans="2:2" x14ac:dyDescent="0.2">
      <c r="B6684" s="106"/>
    </row>
    <row r="6685" spans="2:2" x14ac:dyDescent="0.2">
      <c r="B6685" s="106"/>
    </row>
    <row r="6686" spans="2:2" x14ac:dyDescent="0.2">
      <c r="B6686" s="106"/>
    </row>
    <row r="6687" spans="2:2" x14ac:dyDescent="0.2">
      <c r="B6687" s="106"/>
    </row>
    <row r="6688" spans="2:2" x14ac:dyDescent="0.2">
      <c r="B6688" s="106"/>
    </row>
    <row r="6689" spans="2:2" x14ac:dyDescent="0.2">
      <c r="B6689" s="106"/>
    </row>
    <row r="6690" spans="2:2" x14ac:dyDescent="0.2">
      <c r="B6690" s="106"/>
    </row>
    <row r="6691" spans="2:2" x14ac:dyDescent="0.2">
      <c r="B6691" s="106"/>
    </row>
    <row r="6692" spans="2:2" x14ac:dyDescent="0.2">
      <c r="B6692" s="106"/>
    </row>
    <row r="6693" spans="2:2" x14ac:dyDescent="0.2">
      <c r="B6693" s="106"/>
    </row>
    <row r="6694" spans="2:2" x14ac:dyDescent="0.2">
      <c r="B6694" s="106"/>
    </row>
    <row r="6695" spans="2:2" x14ac:dyDescent="0.2">
      <c r="B6695" s="106"/>
    </row>
    <row r="6696" spans="2:2" x14ac:dyDescent="0.2">
      <c r="B6696" s="106"/>
    </row>
    <row r="6697" spans="2:2" x14ac:dyDescent="0.2">
      <c r="B6697" s="106"/>
    </row>
    <row r="6698" spans="2:2" x14ac:dyDescent="0.2">
      <c r="B6698" s="106"/>
    </row>
    <row r="6699" spans="2:2" x14ac:dyDescent="0.2">
      <c r="B6699" s="106"/>
    </row>
    <row r="6700" spans="2:2" x14ac:dyDescent="0.2">
      <c r="B6700" s="106"/>
    </row>
    <row r="6701" spans="2:2" x14ac:dyDescent="0.2">
      <c r="B6701" s="106"/>
    </row>
    <row r="6702" spans="2:2" x14ac:dyDescent="0.2">
      <c r="B6702" s="106"/>
    </row>
    <row r="6703" spans="2:2" x14ac:dyDescent="0.2">
      <c r="B6703" s="106"/>
    </row>
    <row r="6704" spans="2:2" x14ac:dyDescent="0.2">
      <c r="B6704" s="106"/>
    </row>
    <row r="6705" spans="2:2" x14ac:dyDescent="0.2">
      <c r="B6705" s="106"/>
    </row>
    <row r="6706" spans="2:2" x14ac:dyDescent="0.2">
      <c r="B6706" s="106"/>
    </row>
    <row r="6707" spans="2:2" x14ac:dyDescent="0.2">
      <c r="B6707" s="106"/>
    </row>
    <row r="6708" spans="2:2" x14ac:dyDescent="0.2">
      <c r="B6708" s="106"/>
    </row>
    <row r="6709" spans="2:2" x14ac:dyDescent="0.2">
      <c r="B6709" s="106"/>
    </row>
    <row r="6710" spans="2:2" x14ac:dyDescent="0.2">
      <c r="B6710" s="106"/>
    </row>
    <row r="6711" spans="2:2" x14ac:dyDescent="0.2">
      <c r="B6711" s="106"/>
    </row>
    <row r="6712" spans="2:2" x14ac:dyDescent="0.2">
      <c r="B6712" s="106"/>
    </row>
    <row r="6713" spans="2:2" x14ac:dyDescent="0.2">
      <c r="B6713" s="106"/>
    </row>
    <row r="6714" spans="2:2" x14ac:dyDescent="0.2">
      <c r="B6714" s="106"/>
    </row>
    <row r="6715" spans="2:2" x14ac:dyDescent="0.2">
      <c r="B6715" s="106"/>
    </row>
    <row r="6716" spans="2:2" x14ac:dyDescent="0.2">
      <c r="B6716" s="106"/>
    </row>
    <row r="6717" spans="2:2" x14ac:dyDescent="0.2">
      <c r="B6717" s="106"/>
    </row>
    <row r="6718" spans="2:2" x14ac:dyDescent="0.2">
      <c r="B6718" s="106"/>
    </row>
    <row r="6719" spans="2:2" x14ac:dyDescent="0.2">
      <c r="B6719" s="106"/>
    </row>
    <row r="6720" spans="2:2" x14ac:dyDescent="0.2">
      <c r="B6720" s="106"/>
    </row>
    <row r="6721" spans="2:2" x14ac:dyDescent="0.2">
      <c r="B6721" s="106"/>
    </row>
    <row r="6722" spans="2:2" x14ac:dyDescent="0.2">
      <c r="B6722" s="106"/>
    </row>
    <row r="6723" spans="2:2" x14ac:dyDescent="0.2">
      <c r="B6723" s="106"/>
    </row>
    <row r="6724" spans="2:2" x14ac:dyDescent="0.2">
      <c r="B6724" s="106"/>
    </row>
    <row r="6725" spans="2:2" x14ac:dyDescent="0.2">
      <c r="B6725" s="106"/>
    </row>
    <row r="6726" spans="2:2" x14ac:dyDescent="0.2">
      <c r="B6726" s="106"/>
    </row>
    <row r="6727" spans="2:2" x14ac:dyDescent="0.2">
      <c r="B6727" s="106"/>
    </row>
    <row r="6728" spans="2:2" x14ac:dyDescent="0.2">
      <c r="B6728" s="106"/>
    </row>
    <row r="6729" spans="2:2" x14ac:dyDescent="0.2">
      <c r="B6729" s="106"/>
    </row>
    <row r="6730" spans="2:2" x14ac:dyDescent="0.2">
      <c r="B6730" s="106"/>
    </row>
    <row r="6731" spans="2:2" x14ac:dyDescent="0.2">
      <c r="B6731" s="106"/>
    </row>
    <row r="6732" spans="2:2" x14ac:dyDescent="0.2">
      <c r="B6732" s="106"/>
    </row>
    <row r="6733" spans="2:2" x14ac:dyDescent="0.2">
      <c r="B6733" s="106"/>
    </row>
    <row r="6734" spans="2:2" x14ac:dyDescent="0.2">
      <c r="B6734" s="106"/>
    </row>
    <row r="6735" spans="2:2" x14ac:dyDescent="0.2">
      <c r="B6735" s="106"/>
    </row>
    <row r="6736" spans="2:2" x14ac:dyDescent="0.2">
      <c r="B6736" s="106"/>
    </row>
    <row r="6737" spans="2:2" x14ac:dyDescent="0.2">
      <c r="B6737" s="106"/>
    </row>
    <row r="6738" spans="2:2" x14ac:dyDescent="0.2">
      <c r="B6738" s="106"/>
    </row>
    <row r="6739" spans="2:2" x14ac:dyDescent="0.2">
      <c r="B6739" s="106"/>
    </row>
    <row r="6740" spans="2:2" x14ac:dyDescent="0.2">
      <c r="B6740" s="106"/>
    </row>
    <row r="6741" spans="2:2" x14ac:dyDescent="0.2">
      <c r="B6741" s="106"/>
    </row>
    <row r="6742" spans="2:2" x14ac:dyDescent="0.2">
      <c r="B6742" s="106"/>
    </row>
    <row r="6743" spans="2:2" x14ac:dyDescent="0.2">
      <c r="B6743" s="106"/>
    </row>
    <row r="6744" spans="2:2" x14ac:dyDescent="0.2">
      <c r="B6744" s="106"/>
    </row>
    <row r="6745" spans="2:2" x14ac:dyDescent="0.2">
      <c r="B6745" s="106"/>
    </row>
    <row r="6746" spans="2:2" x14ac:dyDescent="0.2">
      <c r="B6746" s="106"/>
    </row>
    <row r="6747" spans="2:2" x14ac:dyDescent="0.2">
      <c r="B6747" s="106"/>
    </row>
    <row r="6748" spans="2:2" x14ac:dyDescent="0.2">
      <c r="B6748" s="106"/>
    </row>
    <row r="6749" spans="2:2" x14ac:dyDescent="0.2">
      <c r="B6749" s="106"/>
    </row>
    <row r="6750" spans="2:2" x14ac:dyDescent="0.2">
      <c r="B6750" s="106"/>
    </row>
    <row r="6751" spans="2:2" x14ac:dyDescent="0.2">
      <c r="B6751" s="106"/>
    </row>
    <row r="6752" spans="2:2" x14ac:dyDescent="0.2">
      <c r="B6752" s="106"/>
    </row>
    <row r="6753" spans="2:2" x14ac:dyDescent="0.2">
      <c r="B6753" s="106"/>
    </row>
    <row r="6754" spans="2:2" x14ac:dyDescent="0.2">
      <c r="B6754" s="106"/>
    </row>
    <row r="6755" spans="2:2" x14ac:dyDescent="0.2">
      <c r="B6755" s="106"/>
    </row>
    <row r="6756" spans="2:2" x14ac:dyDescent="0.2">
      <c r="B6756" s="106"/>
    </row>
    <row r="6757" spans="2:2" x14ac:dyDescent="0.2">
      <c r="B6757" s="106"/>
    </row>
    <row r="6758" spans="2:2" x14ac:dyDescent="0.2">
      <c r="B6758" s="106"/>
    </row>
    <row r="6759" spans="2:2" x14ac:dyDescent="0.2">
      <c r="B6759" s="106"/>
    </row>
    <row r="6760" spans="2:2" x14ac:dyDescent="0.2">
      <c r="B6760" s="106"/>
    </row>
    <row r="6761" spans="2:2" x14ac:dyDescent="0.2">
      <c r="B6761" s="106"/>
    </row>
    <row r="6762" spans="2:2" x14ac:dyDescent="0.2">
      <c r="B6762" s="106"/>
    </row>
    <row r="6763" spans="2:2" x14ac:dyDescent="0.2">
      <c r="B6763" s="106"/>
    </row>
    <row r="6764" spans="2:2" x14ac:dyDescent="0.2">
      <c r="B6764" s="106"/>
    </row>
    <row r="6765" spans="2:2" x14ac:dyDescent="0.2">
      <c r="B6765" s="106"/>
    </row>
    <row r="6766" spans="2:2" x14ac:dyDescent="0.2">
      <c r="B6766" s="106"/>
    </row>
    <row r="6767" spans="2:2" x14ac:dyDescent="0.2">
      <c r="B6767" s="106"/>
    </row>
    <row r="6768" spans="2:2" x14ac:dyDescent="0.2">
      <c r="B6768" s="106"/>
    </row>
    <row r="6769" spans="2:2" x14ac:dyDescent="0.2">
      <c r="B6769" s="106"/>
    </row>
    <row r="6770" spans="2:2" x14ac:dyDescent="0.2">
      <c r="B6770" s="106"/>
    </row>
    <row r="6771" spans="2:2" x14ac:dyDescent="0.2">
      <c r="B6771" s="106"/>
    </row>
    <row r="6772" spans="2:2" x14ac:dyDescent="0.2">
      <c r="B6772" s="106"/>
    </row>
    <row r="6773" spans="2:2" x14ac:dyDescent="0.2">
      <c r="B6773" s="106"/>
    </row>
    <row r="6774" spans="2:2" x14ac:dyDescent="0.2">
      <c r="B6774" s="106"/>
    </row>
    <row r="6775" spans="2:2" x14ac:dyDescent="0.2">
      <c r="B6775" s="106"/>
    </row>
    <row r="6776" spans="2:2" x14ac:dyDescent="0.2">
      <c r="B6776" s="106"/>
    </row>
    <row r="6777" spans="2:2" x14ac:dyDescent="0.2">
      <c r="B6777" s="106"/>
    </row>
    <row r="6778" spans="2:2" x14ac:dyDescent="0.2">
      <c r="B6778" s="106"/>
    </row>
    <row r="6779" spans="2:2" x14ac:dyDescent="0.2">
      <c r="B6779" s="106"/>
    </row>
    <row r="6780" spans="2:2" x14ac:dyDescent="0.2">
      <c r="B6780" s="106"/>
    </row>
    <row r="6781" spans="2:2" x14ac:dyDescent="0.2">
      <c r="B6781" s="106"/>
    </row>
    <row r="6782" spans="2:2" x14ac:dyDescent="0.2">
      <c r="B6782" s="106"/>
    </row>
    <row r="6783" spans="2:2" x14ac:dyDescent="0.2">
      <c r="B6783" s="106"/>
    </row>
    <row r="6784" spans="2:2" x14ac:dyDescent="0.2">
      <c r="B6784" s="106"/>
    </row>
    <row r="6785" spans="2:2" x14ac:dyDescent="0.2">
      <c r="B6785" s="106"/>
    </row>
    <row r="6786" spans="2:2" x14ac:dyDescent="0.2">
      <c r="B6786" s="106"/>
    </row>
    <row r="6787" spans="2:2" x14ac:dyDescent="0.2">
      <c r="B6787" s="106"/>
    </row>
    <row r="6788" spans="2:2" x14ac:dyDescent="0.2">
      <c r="B6788" s="106"/>
    </row>
    <row r="6789" spans="2:2" x14ac:dyDescent="0.2">
      <c r="B6789" s="106"/>
    </row>
    <row r="6790" spans="2:2" x14ac:dyDescent="0.2">
      <c r="B6790" s="106"/>
    </row>
    <row r="6791" spans="2:2" x14ac:dyDescent="0.2">
      <c r="B6791" s="106"/>
    </row>
    <row r="6792" spans="2:2" x14ac:dyDescent="0.2">
      <c r="B6792" s="106"/>
    </row>
    <row r="6793" spans="2:2" x14ac:dyDescent="0.2">
      <c r="B6793" s="106"/>
    </row>
    <row r="6794" spans="2:2" x14ac:dyDescent="0.2">
      <c r="B6794" s="106"/>
    </row>
    <row r="6795" spans="2:2" x14ac:dyDescent="0.2">
      <c r="B6795" s="106"/>
    </row>
    <row r="6796" spans="2:2" x14ac:dyDescent="0.2">
      <c r="B6796" s="106"/>
    </row>
    <row r="6797" spans="2:2" x14ac:dyDescent="0.2">
      <c r="B6797" s="106"/>
    </row>
    <row r="6798" spans="2:2" x14ac:dyDescent="0.2">
      <c r="B6798" s="106"/>
    </row>
    <row r="6799" spans="2:2" x14ac:dyDescent="0.2">
      <c r="B6799" s="106"/>
    </row>
    <row r="6800" spans="2:2" x14ac:dyDescent="0.2">
      <c r="B6800" s="106"/>
    </row>
    <row r="6801" spans="2:2" x14ac:dyDescent="0.2">
      <c r="B6801" s="106"/>
    </row>
    <row r="6802" spans="2:2" x14ac:dyDescent="0.2">
      <c r="B6802" s="106"/>
    </row>
    <row r="6803" spans="2:2" x14ac:dyDescent="0.2">
      <c r="B6803" s="106"/>
    </row>
    <row r="6804" spans="2:2" x14ac:dyDescent="0.2">
      <c r="B6804" s="106"/>
    </row>
    <row r="6805" spans="2:2" x14ac:dyDescent="0.2">
      <c r="B6805" s="106"/>
    </row>
    <row r="6806" spans="2:2" x14ac:dyDescent="0.2">
      <c r="B6806" s="106"/>
    </row>
    <row r="6807" spans="2:2" x14ac:dyDescent="0.2">
      <c r="B6807" s="106"/>
    </row>
    <row r="6808" spans="2:2" x14ac:dyDescent="0.2">
      <c r="B6808" s="106"/>
    </row>
    <row r="6809" spans="2:2" x14ac:dyDescent="0.2">
      <c r="B6809" s="106"/>
    </row>
    <row r="6810" spans="2:2" x14ac:dyDescent="0.2">
      <c r="B6810" s="106"/>
    </row>
    <row r="6811" spans="2:2" x14ac:dyDescent="0.2">
      <c r="B6811" s="106"/>
    </row>
    <row r="6812" spans="2:2" x14ac:dyDescent="0.2">
      <c r="B6812" s="106"/>
    </row>
    <row r="6813" spans="2:2" x14ac:dyDescent="0.2">
      <c r="B6813" s="106"/>
    </row>
    <row r="6814" spans="2:2" x14ac:dyDescent="0.2">
      <c r="B6814" s="106"/>
    </row>
    <row r="6815" spans="2:2" x14ac:dyDescent="0.2">
      <c r="B6815" s="106"/>
    </row>
    <row r="6816" spans="2:2" x14ac:dyDescent="0.2">
      <c r="B6816" s="106"/>
    </row>
    <row r="6817" spans="2:2" x14ac:dyDescent="0.2">
      <c r="B6817" s="106"/>
    </row>
    <row r="6818" spans="2:2" x14ac:dyDescent="0.2">
      <c r="B6818" s="106"/>
    </row>
    <row r="6819" spans="2:2" x14ac:dyDescent="0.2">
      <c r="B6819" s="106"/>
    </row>
    <row r="6820" spans="2:2" x14ac:dyDescent="0.2">
      <c r="B6820" s="106"/>
    </row>
    <row r="6821" spans="2:2" x14ac:dyDescent="0.2">
      <c r="B6821" s="106"/>
    </row>
    <row r="6822" spans="2:2" x14ac:dyDescent="0.2">
      <c r="B6822" s="106"/>
    </row>
    <row r="6823" spans="2:2" x14ac:dyDescent="0.2">
      <c r="B6823" s="106"/>
    </row>
    <row r="6824" spans="2:2" x14ac:dyDescent="0.2">
      <c r="B6824" s="106"/>
    </row>
    <row r="6825" spans="2:2" x14ac:dyDescent="0.2">
      <c r="B6825" s="106"/>
    </row>
    <row r="6826" spans="2:2" x14ac:dyDescent="0.2">
      <c r="B6826" s="106"/>
    </row>
    <row r="6827" spans="2:2" x14ac:dyDescent="0.2">
      <c r="B6827" s="106"/>
    </row>
    <row r="6828" spans="2:2" x14ac:dyDescent="0.2">
      <c r="B6828" s="106"/>
    </row>
    <row r="6829" spans="2:2" x14ac:dyDescent="0.2">
      <c r="B6829" s="106"/>
    </row>
    <row r="6830" spans="2:2" x14ac:dyDescent="0.2">
      <c r="B6830" s="106"/>
    </row>
    <row r="6831" spans="2:2" x14ac:dyDescent="0.2">
      <c r="B6831" s="106"/>
    </row>
    <row r="6832" spans="2:2" x14ac:dyDescent="0.2">
      <c r="B6832" s="106"/>
    </row>
    <row r="6833" spans="2:2" x14ac:dyDescent="0.2">
      <c r="B6833" s="106"/>
    </row>
    <row r="6834" spans="2:2" x14ac:dyDescent="0.2">
      <c r="B6834" s="106"/>
    </row>
    <row r="6835" spans="2:2" x14ac:dyDescent="0.2">
      <c r="B6835" s="106"/>
    </row>
    <row r="6836" spans="2:2" x14ac:dyDescent="0.2">
      <c r="B6836" s="106"/>
    </row>
    <row r="6837" spans="2:2" x14ac:dyDescent="0.2">
      <c r="B6837" s="106"/>
    </row>
    <row r="6838" spans="2:2" x14ac:dyDescent="0.2">
      <c r="B6838" s="106"/>
    </row>
    <row r="6839" spans="2:2" x14ac:dyDescent="0.2">
      <c r="B6839" s="106"/>
    </row>
    <row r="6840" spans="2:2" x14ac:dyDescent="0.2">
      <c r="B6840" s="106"/>
    </row>
    <row r="6841" spans="2:2" x14ac:dyDescent="0.2">
      <c r="B6841" s="106"/>
    </row>
    <row r="6842" spans="2:2" x14ac:dyDescent="0.2">
      <c r="B6842" s="106"/>
    </row>
    <row r="6843" spans="2:2" x14ac:dyDescent="0.2">
      <c r="B6843" s="106"/>
    </row>
    <row r="6844" spans="2:2" x14ac:dyDescent="0.2">
      <c r="B6844" s="106"/>
    </row>
    <row r="6845" spans="2:2" x14ac:dyDescent="0.2">
      <c r="B6845" s="106"/>
    </row>
    <row r="6846" spans="2:2" x14ac:dyDescent="0.2">
      <c r="B6846" s="106"/>
    </row>
    <row r="6847" spans="2:2" x14ac:dyDescent="0.2">
      <c r="B6847" s="106"/>
    </row>
    <row r="6848" spans="2:2" x14ac:dyDescent="0.2">
      <c r="B6848" s="106"/>
    </row>
    <row r="6849" spans="2:2" x14ac:dyDescent="0.2">
      <c r="B6849" s="106"/>
    </row>
    <row r="6850" spans="2:2" x14ac:dyDescent="0.2">
      <c r="B6850" s="106"/>
    </row>
    <row r="6851" spans="2:2" x14ac:dyDescent="0.2">
      <c r="B6851" s="106"/>
    </row>
    <row r="6852" spans="2:2" x14ac:dyDescent="0.2">
      <c r="B6852" s="106"/>
    </row>
    <row r="6853" spans="2:2" x14ac:dyDescent="0.2">
      <c r="B6853" s="106"/>
    </row>
    <row r="6854" spans="2:2" x14ac:dyDescent="0.2">
      <c r="B6854" s="106"/>
    </row>
    <row r="6855" spans="2:2" x14ac:dyDescent="0.2">
      <c r="B6855" s="106"/>
    </row>
    <row r="6856" spans="2:2" x14ac:dyDescent="0.2">
      <c r="B6856" s="106"/>
    </row>
    <row r="6857" spans="2:2" x14ac:dyDescent="0.2">
      <c r="B6857" s="106"/>
    </row>
    <row r="6858" spans="2:2" x14ac:dyDescent="0.2">
      <c r="B6858" s="106"/>
    </row>
    <row r="6859" spans="2:2" x14ac:dyDescent="0.2">
      <c r="B6859" s="106"/>
    </row>
    <row r="6860" spans="2:2" x14ac:dyDescent="0.2">
      <c r="B6860" s="106"/>
    </row>
    <row r="6861" spans="2:2" x14ac:dyDescent="0.2">
      <c r="B6861" s="106"/>
    </row>
    <row r="6862" spans="2:2" x14ac:dyDescent="0.2">
      <c r="B6862" s="106"/>
    </row>
    <row r="6863" spans="2:2" x14ac:dyDescent="0.2">
      <c r="B6863" s="106"/>
    </row>
    <row r="6864" spans="2:2" x14ac:dyDescent="0.2">
      <c r="B6864" s="106"/>
    </row>
    <row r="6865" spans="2:2" x14ac:dyDescent="0.2">
      <c r="B6865" s="106"/>
    </row>
    <row r="6866" spans="2:2" x14ac:dyDescent="0.2">
      <c r="B6866" s="106"/>
    </row>
    <row r="6867" spans="2:2" x14ac:dyDescent="0.2">
      <c r="B6867" s="106"/>
    </row>
    <row r="6868" spans="2:2" x14ac:dyDescent="0.2">
      <c r="B6868" s="106"/>
    </row>
    <row r="6869" spans="2:2" x14ac:dyDescent="0.2">
      <c r="B6869" s="106"/>
    </row>
    <row r="6870" spans="2:2" x14ac:dyDescent="0.2">
      <c r="B6870" s="106"/>
    </row>
    <row r="6871" spans="2:2" x14ac:dyDescent="0.2">
      <c r="B6871" s="106"/>
    </row>
    <row r="6872" spans="2:2" x14ac:dyDescent="0.2">
      <c r="B6872" s="106"/>
    </row>
    <row r="6873" spans="2:2" x14ac:dyDescent="0.2">
      <c r="B6873" s="106"/>
    </row>
    <row r="6874" spans="2:2" x14ac:dyDescent="0.2">
      <c r="B6874" s="106"/>
    </row>
    <row r="6875" spans="2:2" x14ac:dyDescent="0.2">
      <c r="B6875" s="106"/>
    </row>
    <row r="6876" spans="2:2" x14ac:dyDescent="0.2">
      <c r="B6876" s="106"/>
    </row>
    <row r="6877" spans="2:2" x14ac:dyDescent="0.2">
      <c r="B6877" s="106"/>
    </row>
    <row r="6878" spans="2:2" x14ac:dyDescent="0.2">
      <c r="B6878" s="106"/>
    </row>
    <row r="6879" spans="2:2" x14ac:dyDescent="0.2">
      <c r="B6879" s="106"/>
    </row>
    <row r="6880" spans="2:2" x14ac:dyDescent="0.2">
      <c r="B6880" s="106"/>
    </row>
    <row r="6881" spans="2:2" x14ac:dyDescent="0.2">
      <c r="B6881" s="106"/>
    </row>
    <row r="6882" spans="2:2" x14ac:dyDescent="0.2">
      <c r="B6882" s="106"/>
    </row>
    <row r="6883" spans="2:2" x14ac:dyDescent="0.2">
      <c r="B6883" s="106"/>
    </row>
    <row r="6884" spans="2:2" x14ac:dyDescent="0.2">
      <c r="B6884" s="106"/>
    </row>
    <row r="6885" spans="2:2" x14ac:dyDescent="0.2">
      <c r="B6885" s="106"/>
    </row>
    <row r="6886" spans="2:2" x14ac:dyDescent="0.2">
      <c r="B6886" s="106"/>
    </row>
    <row r="6887" spans="2:2" x14ac:dyDescent="0.2">
      <c r="B6887" s="106"/>
    </row>
    <row r="6888" spans="2:2" x14ac:dyDescent="0.2">
      <c r="B6888" s="106"/>
    </row>
    <row r="6889" spans="2:2" x14ac:dyDescent="0.2">
      <c r="B6889" s="106"/>
    </row>
    <row r="6890" spans="2:2" x14ac:dyDescent="0.2">
      <c r="B6890" s="106"/>
    </row>
    <row r="6891" spans="2:2" x14ac:dyDescent="0.2">
      <c r="B6891" s="106"/>
    </row>
    <row r="6892" spans="2:2" x14ac:dyDescent="0.2">
      <c r="B6892" s="106"/>
    </row>
    <row r="6893" spans="2:2" x14ac:dyDescent="0.2">
      <c r="B6893" s="106"/>
    </row>
    <row r="6894" spans="2:2" x14ac:dyDescent="0.2">
      <c r="B6894" s="106"/>
    </row>
    <row r="6895" spans="2:2" x14ac:dyDescent="0.2">
      <c r="B6895" s="106"/>
    </row>
    <row r="6896" spans="2:2" x14ac:dyDescent="0.2">
      <c r="B6896" s="106"/>
    </row>
    <row r="6897" spans="2:2" x14ac:dyDescent="0.2">
      <c r="B6897" s="106"/>
    </row>
    <row r="6898" spans="2:2" x14ac:dyDescent="0.2">
      <c r="B6898" s="106"/>
    </row>
    <row r="6899" spans="2:2" x14ac:dyDescent="0.2">
      <c r="B6899" s="106"/>
    </row>
    <row r="6900" spans="2:2" x14ac:dyDescent="0.2">
      <c r="B6900" s="106"/>
    </row>
    <row r="6901" spans="2:2" x14ac:dyDescent="0.2">
      <c r="B6901" s="106"/>
    </row>
    <row r="6902" spans="2:2" x14ac:dyDescent="0.2">
      <c r="B6902" s="106"/>
    </row>
    <row r="6903" spans="2:2" x14ac:dyDescent="0.2">
      <c r="B6903" s="106"/>
    </row>
    <row r="6904" spans="2:2" x14ac:dyDescent="0.2">
      <c r="B6904" s="106"/>
    </row>
    <row r="6905" spans="2:2" x14ac:dyDescent="0.2">
      <c r="B6905" s="106"/>
    </row>
    <row r="6906" spans="2:2" x14ac:dyDescent="0.2">
      <c r="B6906" s="106"/>
    </row>
    <row r="6907" spans="2:2" x14ac:dyDescent="0.2">
      <c r="B6907" s="106"/>
    </row>
    <row r="6908" spans="2:2" x14ac:dyDescent="0.2">
      <c r="B6908" s="106"/>
    </row>
    <row r="6909" spans="2:2" x14ac:dyDescent="0.2">
      <c r="B6909" s="106"/>
    </row>
    <row r="6910" spans="2:2" x14ac:dyDescent="0.2">
      <c r="B6910" s="106"/>
    </row>
    <row r="6911" spans="2:2" x14ac:dyDescent="0.2">
      <c r="B6911" s="106"/>
    </row>
    <row r="6912" spans="2:2" x14ac:dyDescent="0.2">
      <c r="B6912" s="106"/>
    </row>
    <row r="6913" spans="2:2" x14ac:dyDescent="0.2">
      <c r="B6913" s="106"/>
    </row>
    <row r="6914" spans="2:2" x14ac:dyDescent="0.2">
      <c r="B6914" s="106"/>
    </row>
    <row r="6915" spans="2:2" x14ac:dyDescent="0.2">
      <c r="B6915" s="106"/>
    </row>
    <row r="6916" spans="2:2" x14ac:dyDescent="0.2">
      <c r="B6916" s="106"/>
    </row>
    <row r="6917" spans="2:2" x14ac:dyDescent="0.2">
      <c r="B6917" s="106"/>
    </row>
    <row r="6918" spans="2:2" x14ac:dyDescent="0.2">
      <c r="B6918" s="106"/>
    </row>
    <row r="6919" spans="2:2" x14ac:dyDescent="0.2">
      <c r="B6919" s="106"/>
    </row>
    <row r="6920" spans="2:2" x14ac:dyDescent="0.2">
      <c r="B6920" s="106"/>
    </row>
    <row r="6921" spans="2:2" x14ac:dyDescent="0.2">
      <c r="B6921" s="106"/>
    </row>
    <row r="6922" spans="2:2" x14ac:dyDescent="0.2">
      <c r="B6922" s="106"/>
    </row>
    <row r="6923" spans="2:2" x14ac:dyDescent="0.2">
      <c r="B6923" s="106"/>
    </row>
    <row r="6924" spans="2:2" x14ac:dyDescent="0.2">
      <c r="B6924" s="106"/>
    </row>
    <row r="6925" spans="2:2" x14ac:dyDescent="0.2">
      <c r="B6925" s="106"/>
    </row>
    <row r="6926" spans="2:2" x14ac:dyDescent="0.2">
      <c r="B6926" s="106"/>
    </row>
    <row r="6927" spans="2:2" x14ac:dyDescent="0.2">
      <c r="B6927" s="106"/>
    </row>
    <row r="6928" spans="2:2" x14ac:dyDescent="0.2">
      <c r="B6928" s="106"/>
    </row>
    <row r="6929" spans="2:2" x14ac:dyDescent="0.2">
      <c r="B6929" s="106"/>
    </row>
    <row r="6930" spans="2:2" x14ac:dyDescent="0.2">
      <c r="B6930" s="106"/>
    </row>
    <row r="6931" spans="2:2" x14ac:dyDescent="0.2">
      <c r="B6931" s="106"/>
    </row>
    <row r="6932" spans="2:2" x14ac:dyDescent="0.2">
      <c r="B6932" s="106"/>
    </row>
    <row r="6933" spans="2:2" x14ac:dyDescent="0.2">
      <c r="B6933" s="106"/>
    </row>
    <row r="6934" spans="2:2" x14ac:dyDescent="0.2">
      <c r="B6934" s="106"/>
    </row>
    <row r="6935" spans="2:2" x14ac:dyDescent="0.2">
      <c r="B6935" s="106"/>
    </row>
    <row r="6936" spans="2:2" x14ac:dyDescent="0.2">
      <c r="B6936" s="106"/>
    </row>
    <row r="6937" spans="2:2" x14ac:dyDescent="0.2">
      <c r="B6937" s="106"/>
    </row>
    <row r="6938" spans="2:2" x14ac:dyDescent="0.2">
      <c r="B6938" s="106"/>
    </row>
    <row r="6939" spans="2:2" x14ac:dyDescent="0.2">
      <c r="B6939" s="106"/>
    </row>
    <row r="6940" spans="2:2" x14ac:dyDescent="0.2">
      <c r="B6940" s="106"/>
    </row>
    <row r="6941" spans="2:2" x14ac:dyDescent="0.2">
      <c r="B6941" s="106"/>
    </row>
    <row r="6942" spans="2:2" x14ac:dyDescent="0.2">
      <c r="B6942" s="106"/>
    </row>
    <row r="6943" spans="2:2" x14ac:dyDescent="0.2">
      <c r="B6943" s="106"/>
    </row>
    <row r="6944" spans="2:2" x14ac:dyDescent="0.2">
      <c r="B6944" s="106"/>
    </row>
    <row r="6945" spans="2:2" x14ac:dyDescent="0.2">
      <c r="B6945" s="106"/>
    </row>
    <row r="6946" spans="2:2" x14ac:dyDescent="0.2">
      <c r="B6946" s="106"/>
    </row>
    <row r="6947" spans="2:2" x14ac:dyDescent="0.2">
      <c r="B6947" s="106"/>
    </row>
    <row r="6948" spans="2:2" x14ac:dyDescent="0.2">
      <c r="B6948" s="106"/>
    </row>
    <row r="6949" spans="2:2" x14ac:dyDescent="0.2">
      <c r="B6949" s="106"/>
    </row>
    <row r="6950" spans="2:2" x14ac:dyDescent="0.2">
      <c r="B6950" s="106"/>
    </row>
    <row r="6951" spans="2:2" x14ac:dyDescent="0.2">
      <c r="B6951" s="106"/>
    </row>
    <row r="6952" spans="2:2" x14ac:dyDescent="0.2">
      <c r="B6952" s="106"/>
    </row>
    <row r="6953" spans="2:2" x14ac:dyDescent="0.2">
      <c r="B6953" s="106"/>
    </row>
    <row r="6954" spans="2:2" x14ac:dyDescent="0.2">
      <c r="B6954" s="106"/>
    </row>
    <row r="6955" spans="2:2" x14ac:dyDescent="0.2">
      <c r="B6955" s="106"/>
    </row>
    <row r="6956" spans="2:2" x14ac:dyDescent="0.2">
      <c r="B6956" s="106"/>
    </row>
    <row r="6957" spans="2:2" x14ac:dyDescent="0.2">
      <c r="B6957" s="106"/>
    </row>
    <row r="6958" spans="2:2" x14ac:dyDescent="0.2">
      <c r="B6958" s="106"/>
    </row>
    <row r="6959" spans="2:2" x14ac:dyDescent="0.2">
      <c r="B6959" s="106"/>
    </row>
    <row r="6960" spans="2:2" x14ac:dyDescent="0.2">
      <c r="B6960" s="106"/>
    </row>
    <row r="6961" spans="2:2" x14ac:dyDescent="0.2">
      <c r="B6961" s="106"/>
    </row>
    <row r="6962" spans="2:2" x14ac:dyDescent="0.2">
      <c r="B6962" s="106"/>
    </row>
    <row r="6963" spans="2:2" x14ac:dyDescent="0.2">
      <c r="B6963" s="106"/>
    </row>
    <row r="6964" spans="2:2" x14ac:dyDescent="0.2">
      <c r="B6964" s="106"/>
    </row>
    <row r="6965" spans="2:2" x14ac:dyDescent="0.2">
      <c r="B6965" s="106"/>
    </row>
    <row r="6966" spans="2:2" x14ac:dyDescent="0.2">
      <c r="B6966" s="106"/>
    </row>
    <row r="6967" spans="2:2" x14ac:dyDescent="0.2">
      <c r="B6967" s="106"/>
    </row>
    <row r="6968" spans="2:2" x14ac:dyDescent="0.2">
      <c r="B6968" s="106"/>
    </row>
    <row r="6969" spans="2:2" x14ac:dyDescent="0.2">
      <c r="B6969" s="106"/>
    </row>
    <row r="6970" spans="2:2" x14ac:dyDescent="0.2">
      <c r="B6970" s="106"/>
    </row>
    <row r="6971" spans="2:2" x14ac:dyDescent="0.2">
      <c r="B6971" s="106"/>
    </row>
    <row r="6972" spans="2:2" x14ac:dyDescent="0.2">
      <c r="B6972" s="106"/>
    </row>
    <row r="6973" spans="2:2" x14ac:dyDescent="0.2">
      <c r="B6973" s="106"/>
    </row>
    <row r="6974" spans="2:2" x14ac:dyDescent="0.2">
      <c r="B6974" s="106"/>
    </row>
    <row r="6975" spans="2:2" x14ac:dyDescent="0.2">
      <c r="B6975" s="106"/>
    </row>
    <row r="6976" spans="2:2" x14ac:dyDescent="0.2">
      <c r="B6976" s="106"/>
    </row>
    <row r="6977" spans="2:2" x14ac:dyDescent="0.2">
      <c r="B6977" s="106"/>
    </row>
    <row r="6978" spans="2:2" x14ac:dyDescent="0.2">
      <c r="B6978" s="106"/>
    </row>
    <row r="6979" spans="2:2" x14ac:dyDescent="0.2">
      <c r="B6979" s="106"/>
    </row>
    <row r="6980" spans="2:2" x14ac:dyDescent="0.2">
      <c r="B6980" s="106"/>
    </row>
    <row r="6981" spans="2:2" x14ac:dyDescent="0.2">
      <c r="B6981" s="106"/>
    </row>
    <row r="6982" spans="2:2" x14ac:dyDescent="0.2">
      <c r="B6982" s="106"/>
    </row>
    <row r="6983" spans="2:2" x14ac:dyDescent="0.2">
      <c r="B6983" s="106"/>
    </row>
    <row r="6984" spans="2:2" x14ac:dyDescent="0.2">
      <c r="B6984" s="106"/>
    </row>
    <row r="6985" spans="2:2" x14ac:dyDescent="0.2">
      <c r="B6985" s="106"/>
    </row>
    <row r="6986" spans="2:2" x14ac:dyDescent="0.2">
      <c r="B6986" s="106"/>
    </row>
    <row r="6987" spans="2:2" x14ac:dyDescent="0.2">
      <c r="B6987" s="106"/>
    </row>
    <row r="6988" spans="2:2" x14ac:dyDescent="0.2">
      <c r="B6988" s="106"/>
    </row>
    <row r="6989" spans="2:2" x14ac:dyDescent="0.2">
      <c r="B6989" s="106"/>
    </row>
    <row r="6990" spans="2:2" x14ac:dyDescent="0.2">
      <c r="B6990" s="106"/>
    </row>
    <row r="6991" spans="2:2" x14ac:dyDescent="0.2">
      <c r="B6991" s="106"/>
    </row>
    <row r="6992" spans="2:2" x14ac:dyDescent="0.2">
      <c r="B6992" s="106"/>
    </row>
    <row r="6993" spans="2:2" x14ac:dyDescent="0.2">
      <c r="B6993" s="106"/>
    </row>
    <row r="6994" spans="2:2" x14ac:dyDescent="0.2">
      <c r="B6994" s="106"/>
    </row>
    <row r="6995" spans="2:2" x14ac:dyDescent="0.2">
      <c r="B6995" s="106"/>
    </row>
    <row r="6996" spans="2:2" x14ac:dyDescent="0.2">
      <c r="B6996" s="106"/>
    </row>
    <row r="6997" spans="2:2" x14ac:dyDescent="0.2">
      <c r="B6997" s="106"/>
    </row>
    <row r="6998" spans="2:2" x14ac:dyDescent="0.2">
      <c r="B6998" s="106"/>
    </row>
    <row r="6999" spans="2:2" x14ac:dyDescent="0.2">
      <c r="B6999" s="106"/>
    </row>
    <row r="7000" spans="2:2" x14ac:dyDescent="0.2">
      <c r="B7000" s="106"/>
    </row>
    <row r="7001" spans="2:2" x14ac:dyDescent="0.2">
      <c r="B7001" s="106"/>
    </row>
    <row r="7002" spans="2:2" x14ac:dyDescent="0.2">
      <c r="B7002" s="106"/>
    </row>
    <row r="7003" spans="2:2" x14ac:dyDescent="0.2">
      <c r="B7003" s="106"/>
    </row>
    <row r="7004" spans="2:2" x14ac:dyDescent="0.2">
      <c r="B7004" s="106"/>
    </row>
    <row r="7005" spans="2:2" x14ac:dyDescent="0.2">
      <c r="B7005" s="106"/>
    </row>
    <row r="7006" spans="2:2" x14ac:dyDescent="0.2">
      <c r="B7006" s="106"/>
    </row>
    <row r="7007" spans="2:2" x14ac:dyDescent="0.2">
      <c r="B7007" s="106"/>
    </row>
    <row r="7008" spans="2:2" x14ac:dyDescent="0.2">
      <c r="B7008" s="106"/>
    </row>
    <row r="7009" spans="2:2" x14ac:dyDescent="0.2">
      <c r="B7009" s="106"/>
    </row>
    <row r="7010" spans="2:2" x14ac:dyDescent="0.2">
      <c r="B7010" s="106"/>
    </row>
    <row r="7011" spans="2:2" x14ac:dyDescent="0.2">
      <c r="B7011" s="106"/>
    </row>
    <row r="7012" spans="2:2" x14ac:dyDescent="0.2">
      <c r="B7012" s="106"/>
    </row>
    <row r="7013" spans="2:2" x14ac:dyDescent="0.2">
      <c r="B7013" s="106"/>
    </row>
    <row r="7014" spans="2:2" x14ac:dyDescent="0.2">
      <c r="B7014" s="106"/>
    </row>
    <row r="7015" spans="2:2" x14ac:dyDescent="0.2">
      <c r="B7015" s="106"/>
    </row>
    <row r="7016" spans="2:2" x14ac:dyDescent="0.2">
      <c r="B7016" s="106"/>
    </row>
    <row r="7017" spans="2:2" x14ac:dyDescent="0.2">
      <c r="B7017" s="106"/>
    </row>
    <row r="7018" spans="2:2" x14ac:dyDescent="0.2">
      <c r="B7018" s="106"/>
    </row>
    <row r="7019" spans="2:2" x14ac:dyDescent="0.2">
      <c r="B7019" s="106"/>
    </row>
    <row r="7020" spans="2:2" x14ac:dyDescent="0.2">
      <c r="B7020" s="106"/>
    </row>
    <row r="7021" spans="2:2" x14ac:dyDescent="0.2">
      <c r="B7021" s="106"/>
    </row>
    <row r="7022" spans="2:2" x14ac:dyDescent="0.2">
      <c r="B7022" s="106"/>
    </row>
    <row r="7023" spans="2:2" x14ac:dyDescent="0.2">
      <c r="B7023" s="106"/>
    </row>
    <row r="7024" spans="2:2" x14ac:dyDescent="0.2">
      <c r="B7024" s="106"/>
    </row>
    <row r="7025" spans="2:2" x14ac:dyDescent="0.2">
      <c r="B7025" s="106"/>
    </row>
    <row r="7026" spans="2:2" x14ac:dyDescent="0.2">
      <c r="B7026" s="106"/>
    </row>
    <row r="7027" spans="2:2" x14ac:dyDescent="0.2">
      <c r="B7027" s="106"/>
    </row>
    <row r="7028" spans="2:2" x14ac:dyDescent="0.2">
      <c r="B7028" s="106"/>
    </row>
    <row r="7029" spans="2:2" x14ac:dyDescent="0.2">
      <c r="B7029" s="106"/>
    </row>
    <row r="7030" spans="2:2" x14ac:dyDescent="0.2">
      <c r="B7030" s="106"/>
    </row>
    <row r="7031" spans="2:2" x14ac:dyDescent="0.2">
      <c r="B7031" s="106"/>
    </row>
    <row r="7032" spans="2:2" x14ac:dyDescent="0.2">
      <c r="B7032" s="106"/>
    </row>
    <row r="7033" spans="2:2" x14ac:dyDescent="0.2">
      <c r="B7033" s="106"/>
    </row>
    <row r="7034" spans="2:2" x14ac:dyDescent="0.2">
      <c r="B7034" s="106"/>
    </row>
    <row r="7035" spans="2:2" x14ac:dyDescent="0.2">
      <c r="B7035" s="106"/>
    </row>
    <row r="7036" spans="2:2" x14ac:dyDescent="0.2">
      <c r="B7036" s="106"/>
    </row>
    <row r="7037" spans="2:2" x14ac:dyDescent="0.2">
      <c r="B7037" s="106"/>
    </row>
    <row r="7038" spans="2:2" x14ac:dyDescent="0.2">
      <c r="B7038" s="106"/>
    </row>
    <row r="7039" spans="2:2" x14ac:dyDescent="0.2">
      <c r="B7039" s="106"/>
    </row>
    <row r="7040" spans="2:2" x14ac:dyDescent="0.2">
      <c r="B7040" s="106"/>
    </row>
    <row r="7041" spans="2:2" x14ac:dyDescent="0.2">
      <c r="B7041" s="106"/>
    </row>
    <row r="7042" spans="2:2" x14ac:dyDescent="0.2">
      <c r="B7042" s="106"/>
    </row>
    <row r="7043" spans="2:2" x14ac:dyDescent="0.2">
      <c r="B7043" s="106"/>
    </row>
    <row r="7044" spans="2:2" x14ac:dyDescent="0.2">
      <c r="B7044" s="106"/>
    </row>
    <row r="7045" spans="2:2" x14ac:dyDescent="0.2">
      <c r="B7045" s="106"/>
    </row>
    <row r="7046" spans="2:2" x14ac:dyDescent="0.2">
      <c r="B7046" s="106"/>
    </row>
    <row r="7047" spans="2:2" x14ac:dyDescent="0.2">
      <c r="B7047" s="106"/>
    </row>
    <row r="7048" spans="2:2" x14ac:dyDescent="0.2">
      <c r="B7048" s="106"/>
    </row>
    <row r="7049" spans="2:2" x14ac:dyDescent="0.2">
      <c r="B7049" s="106"/>
    </row>
    <row r="7050" spans="2:2" x14ac:dyDescent="0.2">
      <c r="B7050" s="106"/>
    </row>
    <row r="7051" spans="2:2" x14ac:dyDescent="0.2">
      <c r="B7051" s="106"/>
    </row>
    <row r="7052" spans="2:2" x14ac:dyDescent="0.2">
      <c r="B7052" s="106"/>
    </row>
    <row r="7053" spans="2:2" x14ac:dyDescent="0.2">
      <c r="B7053" s="106"/>
    </row>
    <row r="7054" spans="2:2" x14ac:dyDescent="0.2">
      <c r="B7054" s="106"/>
    </row>
    <row r="7055" spans="2:2" x14ac:dyDescent="0.2">
      <c r="B7055" s="106"/>
    </row>
    <row r="7056" spans="2:2" x14ac:dyDescent="0.2">
      <c r="B7056" s="106"/>
    </row>
    <row r="7057" spans="2:2" x14ac:dyDescent="0.2">
      <c r="B7057" s="106"/>
    </row>
    <row r="7058" spans="2:2" x14ac:dyDescent="0.2">
      <c r="B7058" s="106"/>
    </row>
    <row r="7059" spans="2:2" x14ac:dyDescent="0.2">
      <c r="B7059" s="106"/>
    </row>
    <row r="7060" spans="2:2" x14ac:dyDescent="0.2">
      <c r="B7060" s="106"/>
    </row>
    <row r="7061" spans="2:2" x14ac:dyDescent="0.2">
      <c r="B7061" s="106"/>
    </row>
    <row r="7062" spans="2:2" x14ac:dyDescent="0.2">
      <c r="B7062" s="106"/>
    </row>
    <row r="7063" spans="2:2" x14ac:dyDescent="0.2">
      <c r="B7063" s="106"/>
    </row>
    <row r="7064" spans="2:2" x14ac:dyDescent="0.2">
      <c r="B7064" s="106"/>
    </row>
    <row r="7065" spans="2:2" x14ac:dyDescent="0.2">
      <c r="B7065" s="106"/>
    </row>
    <row r="7066" spans="2:2" x14ac:dyDescent="0.2">
      <c r="B7066" s="106"/>
    </row>
    <row r="7067" spans="2:2" x14ac:dyDescent="0.2">
      <c r="B7067" s="106"/>
    </row>
    <row r="7068" spans="2:2" x14ac:dyDescent="0.2">
      <c r="B7068" s="106"/>
    </row>
    <row r="7069" spans="2:2" x14ac:dyDescent="0.2">
      <c r="B7069" s="106"/>
    </row>
    <row r="7070" spans="2:2" x14ac:dyDescent="0.2">
      <c r="B7070" s="106"/>
    </row>
    <row r="7071" spans="2:2" x14ac:dyDescent="0.2">
      <c r="B7071" s="106"/>
    </row>
    <row r="7072" spans="2:2" x14ac:dyDescent="0.2">
      <c r="B7072" s="106"/>
    </row>
    <row r="7073" spans="2:2" x14ac:dyDescent="0.2">
      <c r="B7073" s="106"/>
    </row>
    <row r="7074" spans="2:2" x14ac:dyDescent="0.2">
      <c r="B7074" s="106"/>
    </row>
    <row r="7075" spans="2:2" x14ac:dyDescent="0.2">
      <c r="B7075" s="106"/>
    </row>
    <row r="7076" spans="2:2" x14ac:dyDescent="0.2">
      <c r="B7076" s="106"/>
    </row>
    <row r="7077" spans="2:2" x14ac:dyDescent="0.2">
      <c r="B7077" s="106"/>
    </row>
    <row r="7078" spans="2:2" x14ac:dyDescent="0.2">
      <c r="B7078" s="106"/>
    </row>
    <row r="7079" spans="2:2" x14ac:dyDescent="0.2">
      <c r="B7079" s="106"/>
    </row>
    <row r="7080" spans="2:2" x14ac:dyDescent="0.2">
      <c r="B7080" s="106"/>
    </row>
    <row r="7081" spans="2:2" x14ac:dyDescent="0.2">
      <c r="B7081" s="106"/>
    </row>
    <row r="7082" spans="2:2" x14ac:dyDescent="0.2">
      <c r="B7082" s="106"/>
    </row>
    <row r="7083" spans="2:2" x14ac:dyDescent="0.2">
      <c r="B7083" s="106"/>
    </row>
    <row r="7084" spans="2:2" x14ac:dyDescent="0.2">
      <c r="B7084" s="106"/>
    </row>
    <row r="7085" spans="2:2" x14ac:dyDescent="0.2">
      <c r="B7085" s="106"/>
    </row>
    <row r="7086" spans="2:2" x14ac:dyDescent="0.2">
      <c r="B7086" s="106"/>
    </row>
    <row r="7087" spans="2:2" x14ac:dyDescent="0.2">
      <c r="B7087" s="106"/>
    </row>
    <row r="7088" spans="2:2" x14ac:dyDescent="0.2">
      <c r="B7088" s="106"/>
    </row>
    <row r="7089" spans="2:2" x14ac:dyDescent="0.2">
      <c r="B7089" s="106"/>
    </row>
    <row r="7090" spans="2:2" x14ac:dyDescent="0.2">
      <c r="B7090" s="106"/>
    </row>
    <row r="7091" spans="2:2" x14ac:dyDescent="0.2">
      <c r="B7091" s="106"/>
    </row>
    <row r="7092" spans="2:2" x14ac:dyDescent="0.2">
      <c r="B7092" s="106"/>
    </row>
    <row r="7093" spans="2:2" x14ac:dyDescent="0.2">
      <c r="B7093" s="106"/>
    </row>
    <row r="7094" spans="2:2" x14ac:dyDescent="0.2">
      <c r="B7094" s="106"/>
    </row>
    <row r="7095" spans="2:2" x14ac:dyDescent="0.2">
      <c r="B7095" s="106"/>
    </row>
    <row r="7096" spans="2:2" x14ac:dyDescent="0.2">
      <c r="B7096" s="106"/>
    </row>
    <row r="7097" spans="2:2" x14ac:dyDescent="0.2">
      <c r="B7097" s="106"/>
    </row>
    <row r="7098" spans="2:2" x14ac:dyDescent="0.2">
      <c r="B7098" s="106"/>
    </row>
    <row r="7099" spans="2:2" x14ac:dyDescent="0.2">
      <c r="B7099" s="106"/>
    </row>
    <row r="7100" spans="2:2" x14ac:dyDescent="0.2">
      <c r="B7100" s="106"/>
    </row>
    <row r="7101" spans="2:2" x14ac:dyDescent="0.2">
      <c r="B7101" s="106"/>
    </row>
    <row r="7102" spans="2:2" x14ac:dyDescent="0.2">
      <c r="B7102" s="106"/>
    </row>
    <row r="7103" spans="2:2" x14ac:dyDescent="0.2">
      <c r="B7103" s="106"/>
    </row>
    <row r="7104" spans="2:2" x14ac:dyDescent="0.2">
      <c r="B7104" s="106"/>
    </row>
    <row r="7105" spans="2:2" x14ac:dyDescent="0.2">
      <c r="B7105" s="106"/>
    </row>
    <row r="7106" spans="2:2" x14ac:dyDescent="0.2">
      <c r="B7106" s="106"/>
    </row>
    <row r="7107" spans="2:2" x14ac:dyDescent="0.2">
      <c r="B7107" s="106"/>
    </row>
    <row r="7108" spans="2:2" x14ac:dyDescent="0.2">
      <c r="B7108" s="106"/>
    </row>
    <row r="7109" spans="2:2" x14ac:dyDescent="0.2">
      <c r="B7109" s="106"/>
    </row>
    <row r="7110" spans="2:2" x14ac:dyDescent="0.2">
      <c r="B7110" s="106"/>
    </row>
    <row r="7111" spans="2:2" x14ac:dyDescent="0.2">
      <c r="B7111" s="106"/>
    </row>
    <row r="7112" spans="2:2" x14ac:dyDescent="0.2">
      <c r="B7112" s="106"/>
    </row>
    <row r="7113" spans="2:2" x14ac:dyDescent="0.2">
      <c r="B7113" s="106"/>
    </row>
    <row r="7114" spans="2:2" x14ac:dyDescent="0.2">
      <c r="B7114" s="106"/>
    </row>
    <row r="7115" spans="2:2" x14ac:dyDescent="0.2">
      <c r="B7115" s="106"/>
    </row>
    <row r="7116" spans="2:2" x14ac:dyDescent="0.2">
      <c r="B7116" s="106"/>
    </row>
    <row r="7117" spans="2:2" x14ac:dyDescent="0.2">
      <c r="B7117" s="106"/>
    </row>
    <row r="7118" spans="2:2" x14ac:dyDescent="0.2">
      <c r="B7118" s="106"/>
    </row>
    <row r="7119" spans="2:2" x14ac:dyDescent="0.2">
      <c r="B7119" s="106"/>
    </row>
    <row r="7120" spans="2:2" x14ac:dyDescent="0.2">
      <c r="B7120" s="106"/>
    </row>
    <row r="7121" spans="2:2" x14ac:dyDescent="0.2">
      <c r="B7121" s="106"/>
    </row>
    <row r="7122" spans="2:2" x14ac:dyDescent="0.2">
      <c r="B7122" s="106"/>
    </row>
    <row r="7123" spans="2:2" x14ac:dyDescent="0.2">
      <c r="B7123" s="106"/>
    </row>
    <row r="7124" spans="2:2" x14ac:dyDescent="0.2">
      <c r="B7124" s="106"/>
    </row>
    <row r="7125" spans="2:2" x14ac:dyDescent="0.2">
      <c r="B7125" s="106"/>
    </row>
    <row r="7126" spans="2:2" x14ac:dyDescent="0.2">
      <c r="B7126" s="106"/>
    </row>
    <row r="7127" spans="2:2" x14ac:dyDescent="0.2">
      <c r="B7127" s="106"/>
    </row>
    <row r="7128" spans="2:2" x14ac:dyDescent="0.2">
      <c r="B7128" s="106"/>
    </row>
    <row r="7129" spans="2:2" x14ac:dyDescent="0.2">
      <c r="B7129" s="106"/>
    </row>
    <row r="7130" spans="2:2" x14ac:dyDescent="0.2">
      <c r="B7130" s="106"/>
    </row>
    <row r="7131" spans="2:2" x14ac:dyDescent="0.2">
      <c r="B7131" s="106"/>
    </row>
    <row r="7132" spans="2:2" x14ac:dyDescent="0.2">
      <c r="B7132" s="106"/>
    </row>
    <row r="7133" spans="2:2" x14ac:dyDescent="0.2">
      <c r="B7133" s="106"/>
    </row>
    <row r="7134" spans="2:2" x14ac:dyDescent="0.2">
      <c r="B7134" s="106"/>
    </row>
    <row r="7135" spans="2:2" x14ac:dyDescent="0.2">
      <c r="B7135" s="106"/>
    </row>
    <row r="7136" spans="2:2" x14ac:dyDescent="0.2">
      <c r="B7136" s="106"/>
    </row>
    <row r="7137" spans="2:2" x14ac:dyDescent="0.2">
      <c r="B7137" s="106"/>
    </row>
    <row r="7138" spans="2:2" x14ac:dyDescent="0.2">
      <c r="B7138" s="106"/>
    </row>
    <row r="7139" spans="2:2" x14ac:dyDescent="0.2">
      <c r="B7139" s="106"/>
    </row>
    <row r="7140" spans="2:2" x14ac:dyDescent="0.2">
      <c r="B7140" s="106"/>
    </row>
    <row r="7141" spans="2:2" x14ac:dyDescent="0.2">
      <c r="B7141" s="106"/>
    </row>
    <row r="7142" spans="2:2" x14ac:dyDescent="0.2">
      <c r="B7142" s="106"/>
    </row>
    <row r="7143" spans="2:2" x14ac:dyDescent="0.2">
      <c r="B7143" s="106"/>
    </row>
    <row r="7144" spans="2:2" x14ac:dyDescent="0.2">
      <c r="B7144" s="106"/>
    </row>
    <row r="7145" spans="2:2" x14ac:dyDescent="0.2">
      <c r="B7145" s="106"/>
    </row>
    <row r="7146" spans="2:2" x14ac:dyDescent="0.2">
      <c r="B7146" s="106"/>
    </row>
    <row r="7147" spans="2:2" x14ac:dyDescent="0.2">
      <c r="B7147" s="106"/>
    </row>
    <row r="7148" spans="2:2" x14ac:dyDescent="0.2">
      <c r="B7148" s="106"/>
    </row>
    <row r="7149" spans="2:2" x14ac:dyDescent="0.2">
      <c r="B7149" s="106"/>
    </row>
    <row r="7150" spans="2:2" x14ac:dyDescent="0.2">
      <c r="B7150" s="106"/>
    </row>
    <row r="7151" spans="2:2" x14ac:dyDescent="0.2">
      <c r="B7151" s="106"/>
    </row>
    <row r="7152" spans="2:2" x14ac:dyDescent="0.2">
      <c r="B7152" s="106"/>
    </row>
    <row r="7153" spans="2:2" x14ac:dyDescent="0.2">
      <c r="B7153" s="106"/>
    </row>
    <row r="7154" spans="2:2" x14ac:dyDescent="0.2">
      <c r="B7154" s="106"/>
    </row>
    <row r="7155" spans="2:2" x14ac:dyDescent="0.2">
      <c r="B7155" s="106"/>
    </row>
    <row r="7156" spans="2:2" x14ac:dyDescent="0.2">
      <c r="B7156" s="106"/>
    </row>
    <row r="7157" spans="2:2" x14ac:dyDescent="0.2">
      <c r="B7157" s="106"/>
    </row>
    <row r="7158" spans="2:2" x14ac:dyDescent="0.2">
      <c r="B7158" s="106"/>
    </row>
    <row r="7159" spans="2:2" x14ac:dyDescent="0.2">
      <c r="B7159" s="106"/>
    </row>
    <row r="7160" spans="2:2" x14ac:dyDescent="0.2">
      <c r="B7160" s="106"/>
    </row>
    <row r="7161" spans="2:2" x14ac:dyDescent="0.2">
      <c r="B7161" s="106"/>
    </row>
    <row r="7162" spans="2:2" x14ac:dyDescent="0.2">
      <c r="B7162" s="106"/>
    </row>
    <row r="7163" spans="2:2" x14ac:dyDescent="0.2">
      <c r="B7163" s="106"/>
    </row>
    <row r="7164" spans="2:2" x14ac:dyDescent="0.2">
      <c r="B7164" s="106"/>
    </row>
    <row r="7165" spans="2:2" x14ac:dyDescent="0.2">
      <c r="B7165" s="106"/>
    </row>
    <row r="7166" spans="2:2" x14ac:dyDescent="0.2">
      <c r="B7166" s="106"/>
    </row>
    <row r="7167" spans="2:2" x14ac:dyDescent="0.2">
      <c r="B7167" s="106"/>
    </row>
    <row r="7168" spans="2:2" x14ac:dyDescent="0.2">
      <c r="B7168" s="106"/>
    </row>
    <row r="7169" spans="2:2" x14ac:dyDescent="0.2">
      <c r="B7169" s="106"/>
    </row>
    <row r="7170" spans="2:2" x14ac:dyDescent="0.2">
      <c r="B7170" s="106"/>
    </row>
    <row r="7171" spans="2:2" x14ac:dyDescent="0.2">
      <c r="B7171" s="106"/>
    </row>
    <row r="7172" spans="2:2" x14ac:dyDescent="0.2">
      <c r="B7172" s="106"/>
    </row>
    <row r="7173" spans="2:2" x14ac:dyDescent="0.2">
      <c r="B7173" s="106"/>
    </row>
    <row r="7174" spans="2:2" x14ac:dyDescent="0.2">
      <c r="B7174" s="106"/>
    </row>
    <row r="7175" spans="2:2" x14ac:dyDescent="0.2">
      <c r="B7175" s="106"/>
    </row>
    <row r="7176" spans="2:2" x14ac:dyDescent="0.2">
      <c r="B7176" s="106"/>
    </row>
    <row r="7177" spans="2:2" x14ac:dyDescent="0.2">
      <c r="B7177" s="106"/>
    </row>
    <row r="7178" spans="2:2" x14ac:dyDescent="0.2">
      <c r="B7178" s="106"/>
    </row>
    <row r="7179" spans="2:2" x14ac:dyDescent="0.2">
      <c r="B7179" s="106"/>
    </row>
    <row r="7180" spans="2:2" x14ac:dyDescent="0.2">
      <c r="B7180" s="106"/>
    </row>
    <row r="7181" spans="2:2" x14ac:dyDescent="0.2">
      <c r="B7181" s="106"/>
    </row>
    <row r="7182" spans="2:2" x14ac:dyDescent="0.2">
      <c r="B7182" s="106"/>
    </row>
    <row r="7183" spans="2:2" x14ac:dyDescent="0.2">
      <c r="B7183" s="106"/>
    </row>
    <row r="7184" spans="2:2" x14ac:dyDescent="0.2">
      <c r="B7184" s="106"/>
    </row>
    <row r="7185" spans="2:2" x14ac:dyDescent="0.2">
      <c r="B7185" s="106"/>
    </row>
    <row r="7186" spans="2:2" x14ac:dyDescent="0.2">
      <c r="B7186" s="106"/>
    </row>
    <row r="7187" spans="2:2" x14ac:dyDescent="0.2">
      <c r="B7187" s="106"/>
    </row>
    <row r="7188" spans="2:2" x14ac:dyDescent="0.2">
      <c r="B7188" s="106"/>
    </row>
    <row r="7189" spans="2:2" x14ac:dyDescent="0.2">
      <c r="B7189" s="106"/>
    </row>
    <row r="7190" spans="2:2" x14ac:dyDescent="0.2">
      <c r="B7190" s="106"/>
    </row>
    <row r="7191" spans="2:2" x14ac:dyDescent="0.2">
      <c r="B7191" s="106"/>
    </row>
    <row r="7192" spans="2:2" x14ac:dyDescent="0.2">
      <c r="B7192" s="106"/>
    </row>
    <row r="7193" spans="2:2" x14ac:dyDescent="0.2">
      <c r="B7193" s="106"/>
    </row>
    <row r="7194" spans="2:2" x14ac:dyDescent="0.2">
      <c r="B7194" s="106"/>
    </row>
    <row r="7195" spans="2:2" x14ac:dyDescent="0.2">
      <c r="B7195" s="106"/>
    </row>
    <row r="7196" spans="2:2" x14ac:dyDescent="0.2">
      <c r="B7196" s="106"/>
    </row>
    <row r="7197" spans="2:2" x14ac:dyDescent="0.2">
      <c r="B7197" s="106"/>
    </row>
    <row r="7198" spans="2:2" x14ac:dyDescent="0.2">
      <c r="B7198" s="106"/>
    </row>
    <row r="7199" spans="2:2" x14ac:dyDescent="0.2">
      <c r="B7199" s="106"/>
    </row>
    <row r="7200" spans="2:2" x14ac:dyDescent="0.2">
      <c r="B7200" s="106"/>
    </row>
    <row r="7201" spans="2:2" x14ac:dyDescent="0.2">
      <c r="B7201" s="106"/>
    </row>
    <row r="7202" spans="2:2" x14ac:dyDescent="0.2">
      <c r="B7202" s="106"/>
    </row>
    <row r="7203" spans="2:2" x14ac:dyDescent="0.2">
      <c r="B7203" s="106"/>
    </row>
    <row r="7204" spans="2:2" x14ac:dyDescent="0.2">
      <c r="B7204" s="106"/>
    </row>
    <row r="7205" spans="2:2" x14ac:dyDescent="0.2">
      <c r="B7205" s="106"/>
    </row>
    <row r="7206" spans="2:2" x14ac:dyDescent="0.2">
      <c r="B7206" s="106"/>
    </row>
    <row r="7207" spans="2:2" x14ac:dyDescent="0.2">
      <c r="B7207" s="106"/>
    </row>
    <row r="7208" spans="2:2" x14ac:dyDescent="0.2">
      <c r="B7208" s="106"/>
    </row>
    <row r="7209" spans="2:2" x14ac:dyDescent="0.2">
      <c r="B7209" s="106"/>
    </row>
    <row r="7210" spans="2:2" x14ac:dyDescent="0.2">
      <c r="B7210" s="106"/>
    </row>
    <row r="7211" spans="2:2" x14ac:dyDescent="0.2">
      <c r="B7211" s="106"/>
    </row>
    <row r="7212" spans="2:2" x14ac:dyDescent="0.2">
      <c r="B7212" s="106"/>
    </row>
    <row r="7213" spans="2:2" x14ac:dyDescent="0.2">
      <c r="B7213" s="106"/>
    </row>
    <row r="7214" spans="2:2" x14ac:dyDescent="0.2">
      <c r="B7214" s="106"/>
    </row>
    <row r="7215" spans="2:2" x14ac:dyDescent="0.2">
      <c r="B7215" s="106"/>
    </row>
    <row r="7216" spans="2:2" x14ac:dyDescent="0.2">
      <c r="B7216" s="106"/>
    </row>
    <row r="7217" spans="2:2" x14ac:dyDescent="0.2">
      <c r="B7217" s="106"/>
    </row>
    <row r="7218" spans="2:2" x14ac:dyDescent="0.2">
      <c r="B7218" s="106"/>
    </row>
    <row r="7219" spans="2:2" x14ac:dyDescent="0.2">
      <c r="B7219" s="106"/>
    </row>
    <row r="7220" spans="2:2" x14ac:dyDescent="0.2">
      <c r="B7220" s="106"/>
    </row>
    <row r="7221" spans="2:2" x14ac:dyDescent="0.2">
      <c r="B7221" s="106"/>
    </row>
    <row r="7222" spans="2:2" x14ac:dyDescent="0.2">
      <c r="B7222" s="106"/>
    </row>
    <row r="7223" spans="2:2" x14ac:dyDescent="0.2">
      <c r="B7223" s="106"/>
    </row>
    <row r="7224" spans="2:2" x14ac:dyDescent="0.2">
      <c r="B7224" s="106"/>
    </row>
    <row r="7225" spans="2:2" x14ac:dyDescent="0.2">
      <c r="B7225" s="106"/>
    </row>
    <row r="7226" spans="2:2" x14ac:dyDescent="0.2">
      <c r="B7226" s="106"/>
    </row>
    <row r="7227" spans="2:2" x14ac:dyDescent="0.2">
      <c r="B7227" s="106"/>
    </row>
    <row r="7228" spans="2:2" x14ac:dyDescent="0.2">
      <c r="B7228" s="106"/>
    </row>
    <row r="7229" spans="2:2" x14ac:dyDescent="0.2">
      <c r="B7229" s="106"/>
    </row>
    <row r="7230" spans="2:2" x14ac:dyDescent="0.2">
      <c r="B7230" s="106"/>
    </row>
    <row r="7231" spans="2:2" x14ac:dyDescent="0.2">
      <c r="B7231" s="106"/>
    </row>
    <row r="7232" spans="2:2" x14ac:dyDescent="0.2">
      <c r="B7232" s="106"/>
    </row>
    <row r="7233" spans="2:2" x14ac:dyDescent="0.2">
      <c r="B7233" s="106"/>
    </row>
    <row r="7234" spans="2:2" x14ac:dyDescent="0.2">
      <c r="B7234" s="106"/>
    </row>
    <row r="7235" spans="2:2" x14ac:dyDescent="0.2">
      <c r="B7235" s="106"/>
    </row>
    <row r="7236" spans="2:2" x14ac:dyDescent="0.2">
      <c r="B7236" s="106"/>
    </row>
    <row r="7237" spans="2:2" x14ac:dyDescent="0.2">
      <c r="B7237" s="106"/>
    </row>
    <row r="7238" spans="2:2" x14ac:dyDescent="0.2">
      <c r="B7238" s="106"/>
    </row>
    <row r="7239" spans="2:2" x14ac:dyDescent="0.2">
      <c r="B7239" s="106"/>
    </row>
    <row r="7240" spans="2:2" x14ac:dyDescent="0.2">
      <c r="B7240" s="106"/>
    </row>
    <row r="7241" spans="2:2" x14ac:dyDescent="0.2">
      <c r="B7241" s="106"/>
    </row>
    <row r="7242" spans="2:2" x14ac:dyDescent="0.2">
      <c r="B7242" s="106"/>
    </row>
    <row r="7243" spans="2:2" x14ac:dyDescent="0.2">
      <c r="B7243" s="106"/>
    </row>
    <row r="7244" spans="2:2" x14ac:dyDescent="0.2">
      <c r="B7244" s="106"/>
    </row>
    <row r="7245" spans="2:2" x14ac:dyDescent="0.2">
      <c r="B7245" s="106"/>
    </row>
    <row r="7246" spans="2:2" x14ac:dyDescent="0.2">
      <c r="B7246" s="106"/>
    </row>
    <row r="7247" spans="2:2" x14ac:dyDescent="0.2">
      <c r="B7247" s="106"/>
    </row>
    <row r="7248" spans="2:2" x14ac:dyDescent="0.2">
      <c r="B7248" s="106"/>
    </row>
    <row r="7249" spans="2:2" x14ac:dyDescent="0.2">
      <c r="B7249" s="106"/>
    </row>
    <row r="7250" spans="2:2" x14ac:dyDescent="0.2">
      <c r="B7250" s="106"/>
    </row>
    <row r="7251" spans="2:2" x14ac:dyDescent="0.2">
      <c r="B7251" s="106"/>
    </row>
    <row r="7252" spans="2:2" x14ac:dyDescent="0.2">
      <c r="B7252" s="106"/>
    </row>
    <row r="7253" spans="2:2" x14ac:dyDescent="0.2">
      <c r="B7253" s="106"/>
    </row>
    <row r="7254" spans="2:2" x14ac:dyDescent="0.2">
      <c r="B7254" s="106"/>
    </row>
    <row r="7255" spans="2:2" x14ac:dyDescent="0.2">
      <c r="B7255" s="106"/>
    </row>
    <row r="7256" spans="2:2" x14ac:dyDescent="0.2">
      <c r="B7256" s="106"/>
    </row>
    <row r="7257" spans="2:2" x14ac:dyDescent="0.2">
      <c r="B7257" s="106"/>
    </row>
    <row r="7258" spans="2:2" x14ac:dyDescent="0.2">
      <c r="B7258" s="106"/>
    </row>
    <row r="7259" spans="2:2" x14ac:dyDescent="0.2">
      <c r="B7259" s="106"/>
    </row>
    <row r="7260" spans="2:2" x14ac:dyDescent="0.2">
      <c r="B7260" s="106"/>
    </row>
    <row r="7261" spans="2:2" x14ac:dyDescent="0.2">
      <c r="B7261" s="106"/>
    </row>
    <row r="7262" spans="2:2" x14ac:dyDescent="0.2">
      <c r="B7262" s="106"/>
    </row>
    <row r="7263" spans="2:2" x14ac:dyDescent="0.2">
      <c r="B7263" s="106"/>
    </row>
    <row r="7264" spans="2:2" x14ac:dyDescent="0.2">
      <c r="B7264" s="106"/>
    </row>
    <row r="7265" spans="2:2" x14ac:dyDescent="0.2">
      <c r="B7265" s="106"/>
    </row>
    <row r="7266" spans="2:2" x14ac:dyDescent="0.2">
      <c r="B7266" s="106"/>
    </row>
    <row r="7267" spans="2:2" x14ac:dyDescent="0.2">
      <c r="B7267" s="106"/>
    </row>
    <row r="7268" spans="2:2" x14ac:dyDescent="0.2">
      <c r="B7268" s="106"/>
    </row>
    <row r="7269" spans="2:2" x14ac:dyDescent="0.2">
      <c r="B7269" s="106"/>
    </row>
    <row r="7270" spans="2:2" x14ac:dyDescent="0.2">
      <c r="B7270" s="106"/>
    </row>
    <row r="7271" spans="2:2" x14ac:dyDescent="0.2">
      <c r="B7271" s="106"/>
    </row>
    <row r="7272" spans="2:2" x14ac:dyDescent="0.2">
      <c r="B7272" s="106"/>
    </row>
    <row r="7273" spans="2:2" x14ac:dyDescent="0.2">
      <c r="B7273" s="106"/>
    </row>
    <row r="7274" spans="2:2" x14ac:dyDescent="0.2">
      <c r="B7274" s="106"/>
    </row>
    <row r="7275" spans="2:2" x14ac:dyDescent="0.2">
      <c r="B7275" s="106"/>
    </row>
    <row r="7276" spans="2:2" x14ac:dyDescent="0.2">
      <c r="B7276" s="106"/>
    </row>
    <row r="7277" spans="2:2" x14ac:dyDescent="0.2">
      <c r="B7277" s="106"/>
    </row>
    <row r="7278" spans="2:2" x14ac:dyDescent="0.2">
      <c r="B7278" s="106"/>
    </row>
    <row r="7279" spans="2:2" x14ac:dyDescent="0.2">
      <c r="B7279" s="106"/>
    </row>
    <row r="7280" spans="2:2" x14ac:dyDescent="0.2">
      <c r="B7280" s="106"/>
    </row>
    <row r="7281" spans="2:2" x14ac:dyDescent="0.2">
      <c r="B7281" s="106"/>
    </row>
    <row r="7282" spans="2:2" x14ac:dyDescent="0.2">
      <c r="B7282" s="106"/>
    </row>
    <row r="7283" spans="2:2" x14ac:dyDescent="0.2">
      <c r="B7283" s="106"/>
    </row>
    <row r="7284" spans="2:2" x14ac:dyDescent="0.2">
      <c r="B7284" s="106"/>
    </row>
    <row r="7285" spans="2:2" x14ac:dyDescent="0.2">
      <c r="B7285" s="106"/>
    </row>
    <row r="7286" spans="2:2" x14ac:dyDescent="0.2">
      <c r="B7286" s="106"/>
    </row>
    <row r="7287" spans="2:2" x14ac:dyDescent="0.2">
      <c r="B7287" s="106"/>
    </row>
    <row r="7288" spans="2:2" x14ac:dyDescent="0.2">
      <c r="B7288" s="106"/>
    </row>
    <row r="7289" spans="2:2" x14ac:dyDescent="0.2">
      <c r="B7289" s="106"/>
    </row>
    <row r="7290" spans="2:2" x14ac:dyDescent="0.2">
      <c r="B7290" s="106"/>
    </row>
    <row r="7291" spans="2:2" x14ac:dyDescent="0.2">
      <c r="B7291" s="106"/>
    </row>
    <row r="7292" spans="2:2" x14ac:dyDescent="0.2">
      <c r="B7292" s="106"/>
    </row>
    <row r="7293" spans="2:2" x14ac:dyDescent="0.2">
      <c r="B7293" s="106"/>
    </row>
    <row r="7294" spans="2:2" x14ac:dyDescent="0.2">
      <c r="B7294" s="106"/>
    </row>
    <row r="7295" spans="2:2" x14ac:dyDescent="0.2">
      <c r="B7295" s="106"/>
    </row>
    <row r="7296" spans="2:2" x14ac:dyDescent="0.2">
      <c r="B7296" s="106"/>
    </row>
    <row r="7297" spans="2:2" x14ac:dyDescent="0.2">
      <c r="B7297" s="106"/>
    </row>
    <row r="7298" spans="2:2" x14ac:dyDescent="0.2">
      <c r="B7298" s="106"/>
    </row>
    <row r="7299" spans="2:2" x14ac:dyDescent="0.2">
      <c r="B7299" s="106"/>
    </row>
    <row r="7300" spans="2:2" x14ac:dyDescent="0.2">
      <c r="B7300" s="106"/>
    </row>
    <row r="7301" spans="2:2" x14ac:dyDescent="0.2">
      <c r="B7301" s="106"/>
    </row>
    <row r="7302" spans="2:2" x14ac:dyDescent="0.2">
      <c r="B7302" s="106"/>
    </row>
    <row r="7303" spans="2:2" x14ac:dyDescent="0.2">
      <c r="B7303" s="106"/>
    </row>
    <row r="7304" spans="2:2" x14ac:dyDescent="0.2">
      <c r="B7304" s="106"/>
    </row>
    <row r="7305" spans="2:2" x14ac:dyDescent="0.2">
      <c r="B7305" s="106"/>
    </row>
    <row r="7306" spans="2:2" x14ac:dyDescent="0.2">
      <c r="B7306" s="106"/>
    </row>
    <row r="7307" spans="2:2" x14ac:dyDescent="0.2">
      <c r="B7307" s="106"/>
    </row>
    <row r="7308" spans="2:2" x14ac:dyDescent="0.2">
      <c r="B7308" s="106"/>
    </row>
    <row r="7309" spans="2:2" x14ac:dyDescent="0.2">
      <c r="B7309" s="106"/>
    </row>
    <row r="7310" spans="2:2" x14ac:dyDescent="0.2">
      <c r="B7310" s="106"/>
    </row>
    <row r="7311" spans="2:2" x14ac:dyDescent="0.2">
      <c r="B7311" s="106"/>
    </row>
    <row r="7312" spans="2:2" x14ac:dyDescent="0.2">
      <c r="B7312" s="106"/>
    </row>
    <row r="7313" spans="2:2" x14ac:dyDescent="0.2">
      <c r="B7313" s="106"/>
    </row>
    <row r="7314" spans="2:2" x14ac:dyDescent="0.2">
      <c r="B7314" s="106"/>
    </row>
    <row r="7315" spans="2:2" x14ac:dyDescent="0.2">
      <c r="B7315" s="106"/>
    </row>
    <row r="7316" spans="2:2" x14ac:dyDescent="0.2">
      <c r="B7316" s="106"/>
    </row>
    <row r="7317" spans="2:2" x14ac:dyDescent="0.2">
      <c r="B7317" s="106"/>
    </row>
    <row r="7318" spans="2:2" x14ac:dyDescent="0.2">
      <c r="B7318" s="106"/>
    </row>
    <row r="7319" spans="2:2" x14ac:dyDescent="0.2">
      <c r="B7319" s="106"/>
    </row>
    <row r="7320" spans="2:2" x14ac:dyDescent="0.2">
      <c r="B7320" s="106"/>
    </row>
    <row r="7321" spans="2:2" x14ac:dyDescent="0.2">
      <c r="B7321" s="106"/>
    </row>
    <row r="7322" spans="2:2" x14ac:dyDescent="0.2">
      <c r="B7322" s="106"/>
    </row>
    <row r="7323" spans="2:2" x14ac:dyDescent="0.2">
      <c r="B7323" s="106"/>
    </row>
    <row r="7324" spans="2:2" x14ac:dyDescent="0.2">
      <c r="B7324" s="106"/>
    </row>
    <row r="7325" spans="2:2" x14ac:dyDescent="0.2">
      <c r="B7325" s="106"/>
    </row>
    <row r="7326" spans="2:2" x14ac:dyDescent="0.2">
      <c r="B7326" s="106"/>
    </row>
    <row r="7327" spans="2:2" x14ac:dyDescent="0.2">
      <c r="B7327" s="106"/>
    </row>
    <row r="7328" spans="2:2" x14ac:dyDescent="0.2">
      <c r="B7328" s="106"/>
    </row>
    <row r="7329" spans="2:2" x14ac:dyDescent="0.2">
      <c r="B7329" s="106"/>
    </row>
    <row r="7330" spans="2:2" x14ac:dyDescent="0.2">
      <c r="B7330" s="106"/>
    </row>
    <row r="7331" spans="2:2" x14ac:dyDescent="0.2">
      <c r="B7331" s="106"/>
    </row>
    <row r="7332" spans="2:2" x14ac:dyDescent="0.2">
      <c r="B7332" s="106"/>
    </row>
    <row r="7333" spans="2:2" x14ac:dyDescent="0.2">
      <c r="B7333" s="106"/>
    </row>
    <row r="7334" spans="2:2" x14ac:dyDescent="0.2">
      <c r="B7334" s="106"/>
    </row>
    <row r="7335" spans="2:2" x14ac:dyDescent="0.2">
      <c r="B7335" s="106"/>
    </row>
    <row r="7336" spans="2:2" x14ac:dyDescent="0.2">
      <c r="B7336" s="106"/>
    </row>
    <row r="7337" spans="2:2" x14ac:dyDescent="0.2">
      <c r="B7337" s="106"/>
    </row>
    <row r="7338" spans="2:2" x14ac:dyDescent="0.2">
      <c r="B7338" s="106"/>
    </row>
    <row r="7339" spans="2:2" x14ac:dyDescent="0.2">
      <c r="B7339" s="106"/>
    </row>
    <row r="7340" spans="2:2" x14ac:dyDescent="0.2">
      <c r="B7340" s="106"/>
    </row>
    <row r="7341" spans="2:2" x14ac:dyDescent="0.2">
      <c r="B7341" s="106"/>
    </row>
    <row r="7342" spans="2:2" x14ac:dyDescent="0.2">
      <c r="B7342" s="106"/>
    </row>
    <row r="7343" spans="2:2" x14ac:dyDescent="0.2">
      <c r="B7343" s="106"/>
    </row>
    <row r="7344" spans="2:2" x14ac:dyDescent="0.2">
      <c r="B7344" s="106"/>
    </row>
    <row r="7345" spans="2:2" x14ac:dyDescent="0.2">
      <c r="B7345" s="106"/>
    </row>
    <row r="7346" spans="2:2" x14ac:dyDescent="0.2">
      <c r="B7346" s="106"/>
    </row>
    <row r="7347" spans="2:2" x14ac:dyDescent="0.2">
      <c r="B7347" s="106"/>
    </row>
    <row r="7348" spans="2:2" x14ac:dyDescent="0.2">
      <c r="B7348" s="106"/>
    </row>
    <row r="7349" spans="2:2" x14ac:dyDescent="0.2">
      <c r="B7349" s="106"/>
    </row>
    <row r="7350" spans="2:2" x14ac:dyDescent="0.2">
      <c r="B7350" s="106"/>
    </row>
    <row r="7351" spans="2:2" x14ac:dyDescent="0.2">
      <c r="B7351" s="106"/>
    </row>
    <row r="7352" spans="2:2" x14ac:dyDescent="0.2">
      <c r="B7352" s="106"/>
    </row>
    <row r="7353" spans="2:2" x14ac:dyDescent="0.2">
      <c r="B7353" s="106"/>
    </row>
    <row r="7354" spans="2:2" x14ac:dyDescent="0.2">
      <c r="B7354" s="106"/>
    </row>
    <row r="7355" spans="2:2" x14ac:dyDescent="0.2">
      <c r="B7355" s="106"/>
    </row>
    <row r="7356" spans="2:2" x14ac:dyDescent="0.2">
      <c r="B7356" s="106"/>
    </row>
    <row r="7357" spans="2:2" x14ac:dyDescent="0.2">
      <c r="B7357" s="106"/>
    </row>
    <row r="7358" spans="2:2" x14ac:dyDescent="0.2">
      <c r="B7358" s="106"/>
    </row>
    <row r="7359" spans="2:2" x14ac:dyDescent="0.2">
      <c r="B7359" s="106"/>
    </row>
    <row r="7360" spans="2:2" x14ac:dyDescent="0.2">
      <c r="B7360" s="106"/>
    </row>
    <row r="7361" spans="2:2" x14ac:dyDescent="0.2">
      <c r="B7361" s="106"/>
    </row>
    <row r="7362" spans="2:2" x14ac:dyDescent="0.2">
      <c r="B7362" s="106"/>
    </row>
    <row r="7363" spans="2:2" x14ac:dyDescent="0.2">
      <c r="B7363" s="106"/>
    </row>
    <row r="7364" spans="2:2" x14ac:dyDescent="0.2">
      <c r="B7364" s="106"/>
    </row>
    <row r="7365" spans="2:2" x14ac:dyDescent="0.2">
      <c r="B7365" s="106"/>
    </row>
    <row r="7366" spans="2:2" x14ac:dyDescent="0.2">
      <c r="B7366" s="106"/>
    </row>
    <row r="7367" spans="2:2" x14ac:dyDescent="0.2">
      <c r="B7367" s="106"/>
    </row>
    <row r="7368" spans="2:2" x14ac:dyDescent="0.2">
      <c r="B7368" s="106"/>
    </row>
    <row r="7369" spans="2:2" x14ac:dyDescent="0.2">
      <c r="B7369" s="106"/>
    </row>
    <row r="7370" spans="2:2" x14ac:dyDescent="0.2">
      <c r="B7370" s="106"/>
    </row>
    <row r="7371" spans="2:2" x14ac:dyDescent="0.2">
      <c r="B7371" s="106"/>
    </row>
    <row r="7372" spans="2:2" x14ac:dyDescent="0.2">
      <c r="B7372" s="106"/>
    </row>
    <row r="7373" spans="2:2" x14ac:dyDescent="0.2">
      <c r="B7373" s="106"/>
    </row>
    <row r="7374" spans="2:2" x14ac:dyDescent="0.2">
      <c r="B7374" s="106"/>
    </row>
    <row r="7375" spans="2:2" x14ac:dyDescent="0.2">
      <c r="B7375" s="106"/>
    </row>
    <row r="7376" spans="2:2" x14ac:dyDescent="0.2">
      <c r="B7376" s="106"/>
    </row>
    <row r="7377" spans="2:2" x14ac:dyDescent="0.2">
      <c r="B7377" s="106"/>
    </row>
    <row r="7378" spans="2:2" x14ac:dyDescent="0.2">
      <c r="B7378" s="106"/>
    </row>
    <row r="7379" spans="2:2" x14ac:dyDescent="0.2">
      <c r="B7379" s="106"/>
    </row>
    <row r="7380" spans="2:2" x14ac:dyDescent="0.2">
      <c r="B7380" s="106"/>
    </row>
    <row r="7381" spans="2:2" x14ac:dyDescent="0.2">
      <c r="B7381" s="106"/>
    </row>
    <row r="7382" spans="2:2" x14ac:dyDescent="0.2">
      <c r="B7382" s="106"/>
    </row>
    <row r="7383" spans="2:2" x14ac:dyDescent="0.2">
      <c r="B7383" s="106"/>
    </row>
    <row r="7384" spans="2:2" x14ac:dyDescent="0.2">
      <c r="B7384" s="106"/>
    </row>
    <row r="7385" spans="2:2" x14ac:dyDescent="0.2">
      <c r="B7385" s="106"/>
    </row>
    <row r="7386" spans="2:2" x14ac:dyDescent="0.2">
      <c r="B7386" s="106"/>
    </row>
    <row r="7387" spans="2:2" x14ac:dyDescent="0.2">
      <c r="B7387" s="106"/>
    </row>
    <row r="7388" spans="2:2" x14ac:dyDescent="0.2">
      <c r="B7388" s="106"/>
    </row>
    <row r="7389" spans="2:2" x14ac:dyDescent="0.2">
      <c r="B7389" s="106"/>
    </row>
    <row r="7390" spans="2:2" x14ac:dyDescent="0.2">
      <c r="B7390" s="106"/>
    </row>
    <row r="7391" spans="2:2" x14ac:dyDescent="0.2">
      <c r="B7391" s="106"/>
    </row>
    <row r="7392" spans="2:2" x14ac:dyDescent="0.2">
      <c r="B7392" s="106"/>
    </row>
    <row r="7393" spans="2:2" x14ac:dyDescent="0.2">
      <c r="B7393" s="106"/>
    </row>
    <row r="7394" spans="2:2" x14ac:dyDescent="0.2">
      <c r="B7394" s="106"/>
    </row>
    <row r="7395" spans="2:2" x14ac:dyDescent="0.2">
      <c r="B7395" s="106"/>
    </row>
    <row r="7396" spans="2:2" x14ac:dyDescent="0.2">
      <c r="B7396" s="106"/>
    </row>
    <row r="7397" spans="2:2" x14ac:dyDescent="0.2">
      <c r="B7397" s="106"/>
    </row>
    <row r="7398" spans="2:2" x14ac:dyDescent="0.2">
      <c r="B7398" s="106"/>
    </row>
    <row r="7399" spans="2:2" x14ac:dyDescent="0.2">
      <c r="B7399" s="106"/>
    </row>
    <row r="7400" spans="2:2" x14ac:dyDescent="0.2">
      <c r="B7400" s="106"/>
    </row>
    <row r="7401" spans="2:2" x14ac:dyDescent="0.2">
      <c r="B7401" s="106"/>
    </row>
    <row r="7402" spans="2:2" x14ac:dyDescent="0.2">
      <c r="B7402" s="106"/>
    </row>
    <row r="7403" spans="2:2" x14ac:dyDescent="0.2">
      <c r="B7403" s="106"/>
    </row>
    <row r="7404" spans="2:2" x14ac:dyDescent="0.2">
      <c r="B7404" s="106"/>
    </row>
    <row r="7405" spans="2:2" x14ac:dyDescent="0.2">
      <c r="B7405" s="106"/>
    </row>
    <row r="7406" spans="2:2" x14ac:dyDescent="0.2">
      <c r="B7406" s="106"/>
    </row>
    <row r="7407" spans="2:2" x14ac:dyDescent="0.2">
      <c r="B7407" s="106"/>
    </row>
    <row r="7408" spans="2:2" x14ac:dyDescent="0.2">
      <c r="B7408" s="106"/>
    </row>
    <row r="7409" spans="2:2" x14ac:dyDescent="0.2">
      <c r="B7409" s="106"/>
    </row>
    <row r="7410" spans="2:2" x14ac:dyDescent="0.2">
      <c r="B7410" s="106"/>
    </row>
    <row r="7411" spans="2:2" x14ac:dyDescent="0.2">
      <c r="B7411" s="106"/>
    </row>
    <row r="7412" spans="2:2" x14ac:dyDescent="0.2">
      <c r="B7412" s="106"/>
    </row>
    <row r="7413" spans="2:2" x14ac:dyDescent="0.2">
      <c r="B7413" s="106"/>
    </row>
    <row r="7414" spans="2:2" x14ac:dyDescent="0.2">
      <c r="B7414" s="106"/>
    </row>
    <row r="7415" spans="2:2" x14ac:dyDescent="0.2">
      <c r="B7415" s="106"/>
    </row>
    <row r="7416" spans="2:2" x14ac:dyDescent="0.2">
      <c r="B7416" s="106"/>
    </row>
    <row r="7417" spans="2:2" x14ac:dyDescent="0.2">
      <c r="B7417" s="106"/>
    </row>
    <row r="7418" spans="2:2" x14ac:dyDescent="0.2">
      <c r="B7418" s="106"/>
    </row>
    <row r="7419" spans="2:2" x14ac:dyDescent="0.2">
      <c r="B7419" s="106"/>
    </row>
    <row r="7420" spans="2:2" x14ac:dyDescent="0.2">
      <c r="B7420" s="106"/>
    </row>
    <row r="7421" spans="2:2" x14ac:dyDescent="0.2">
      <c r="B7421" s="106"/>
    </row>
    <row r="7422" spans="2:2" x14ac:dyDescent="0.2">
      <c r="B7422" s="106"/>
    </row>
    <row r="7423" spans="2:2" x14ac:dyDescent="0.2">
      <c r="B7423" s="106"/>
    </row>
    <row r="7424" spans="2:2" x14ac:dyDescent="0.2">
      <c r="B7424" s="106"/>
    </row>
    <row r="7425" spans="2:2" x14ac:dyDescent="0.2">
      <c r="B7425" s="106"/>
    </row>
    <row r="7426" spans="2:2" x14ac:dyDescent="0.2">
      <c r="B7426" s="106"/>
    </row>
    <row r="7427" spans="2:2" x14ac:dyDescent="0.2">
      <c r="B7427" s="106"/>
    </row>
    <row r="7428" spans="2:2" x14ac:dyDescent="0.2">
      <c r="B7428" s="106"/>
    </row>
    <row r="7429" spans="2:2" x14ac:dyDescent="0.2">
      <c r="B7429" s="106"/>
    </row>
    <row r="7430" spans="2:2" x14ac:dyDescent="0.2">
      <c r="B7430" s="106"/>
    </row>
    <row r="7431" spans="2:2" x14ac:dyDescent="0.2">
      <c r="B7431" s="106"/>
    </row>
    <row r="7432" spans="2:2" x14ac:dyDescent="0.2">
      <c r="B7432" s="106"/>
    </row>
    <row r="7433" spans="2:2" x14ac:dyDescent="0.2">
      <c r="B7433" s="106"/>
    </row>
    <row r="7434" spans="2:2" x14ac:dyDescent="0.2">
      <c r="B7434" s="106"/>
    </row>
    <row r="7435" spans="2:2" x14ac:dyDescent="0.2">
      <c r="B7435" s="106"/>
    </row>
    <row r="7436" spans="2:2" x14ac:dyDescent="0.2">
      <c r="B7436" s="106"/>
    </row>
    <row r="7437" spans="2:2" x14ac:dyDescent="0.2">
      <c r="B7437" s="106"/>
    </row>
    <row r="7438" spans="2:2" x14ac:dyDescent="0.2">
      <c r="B7438" s="106"/>
    </row>
    <row r="7439" spans="2:2" x14ac:dyDescent="0.2">
      <c r="B7439" s="106"/>
    </row>
    <row r="7440" spans="2:2" x14ac:dyDescent="0.2">
      <c r="B7440" s="106"/>
    </row>
    <row r="7441" spans="2:2" x14ac:dyDescent="0.2">
      <c r="B7441" s="106"/>
    </row>
    <row r="7442" spans="2:2" x14ac:dyDescent="0.2">
      <c r="B7442" s="106"/>
    </row>
    <row r="7443" spans="2:2" x14ac:dyDescent="0.2">
      <c r="B7443" s="106"/>
    </row>
    <row r="7444" spans="2:2" x14ac:dyDescent="0.2">
      <c r="B7444" s="106"/>
    </row>
    <row r="7445" spans="2:2" x14ac:dyDescent="0.2">
      <c r="B7445" s="106"/>
    </row>
    <row r="7446" spans="2:2" x14ac:dyDescent="0.2">
      <c r="B7446" s="106"/>
    </row>
    <row r="7447" spans="2:2" x14ac:dyDescent="0.2">
      <c r="B7447" s="106"/>
    </row>
    <row r="7448" spans="2:2" x14ac:dyDescent="0.2">
      <c r="B7448" s="106"/>
    </row>
    <row r="7449" spans="2:2" x14ac:dyDescent="0.2">
      <c r="B7449" s="106"/>
    </row>
    <row r="7450" spans="2:2" x14ac:dyDescent="0.2">
      <c r="B7450" s="106"/>
    </row>
    <row r="7451" spans="2:2" x14ac:dyDescent="0.2">
      <c r="B7451" s="106"/>
    </row>
    <row r="7452" spans="2:2" x14ac:dyDescent="0.2">
      <c r="B7452" s="106"/>
    </row>
    <row r="7453" spans="2:2" x14ac:dyDescent="0.2">
      <c r="B7453" s="106"/>
    </row>
    <row r="7454" spans="2:2" x14ac:dyDescent="0.2">
      <c r="B7454" s="106"/>
    </row>
    <row r="7455" spans="2:2" x14ac:dyDescent="0.2">
      <c r="B7455" s="106"/>
    </row>
    <row r="7456" spans="2:2" x14ac:dyDescent="0.2">
      <c r="B7456" s="106"/>
    </row>
    <row r="7457" spans="2:2" x14ac:dyDescent="0.2">
      <c r="B7457" s="106"/>
    </row>
    <row r="7458" spans="2:2" x14ac:dyDescent="0.2">
      <c r="B7458" s="106"/>
    </row>
    <row r="7459" spans="2:2" x14ac:dyDescent="0.2">
      <c r="B7459" s="106"/>
    </row>
    <row r="7460" spans="2:2" x14ac:dyDescent="0.2">
      <c r="B7460" s="106"/>
    </row>
    <row r="7461" spans="2:2" x14ac:dyDescent="0.2">
      <c r="B7461" s="106"/>
    </row>
    <row r="7462" spans="2:2" x14ac:dyDescent="0.2">
      <c r="B7462" s="106"/>
    </row>
    <row r="7463" spans="2:2" x14ac:dyDescent="0.2">
      <c r="B7463" s="106"/>
    </row>
    <row r="7464" spans="2:2" x14ac:dyDescent="0.2">
      <c r="B7464" s="106"/>
    </row>
    <row r="7465" spans="2:2" x14ac:dyDescent="0.2">
      <c r="B7465" s="106"/>
    </row>
    <row r="7466" spans="2:2" x14ac:dyDescent="0.2">
      <c r="B7466" s="106"/>
    </row>
    <row r="7467" spans="2:2" x14ac:dyDescent="0.2">
      <c r="B7467" s="106"/>
    </row>
    <row r="7468" spans="2:2" x14ac:dyDescent="0.2">
      <c r="B7468" s="106"/>
    </row>
    <row r="7469" spans="2:2" x14ac:dyDescent="0.2">
      <c r="B7469" s="106"/>
    </row>
    <row r="7470" spans="2:2" x14ac:dyDescent="0.2">
      <c r="B7470" s="106"/>
    </row>
    <row r="7471" spans="2:2" x14ac:dyDescent="0.2">
      <c r="B7471" s="106"/>
    </row>
    <row r="7472" spans="2:2" x14ac:dyDescent="0.2">
      <c r="B7472" s="106"/>
    </row>
    <row r="7473" spans="2:2" x14ac:dyDescent="0.2">
      <c r="B7473" s="106"/>
    </row>
    <row r="7474" spans="2:2" x14ac:dyDescent="0.2">
      <c r="B7474" s="106"/>
    </row>
    <row r="7475" spans="2:2" x14ac:dyDescent="0.2">
      <c r="B7475" s="106"/>
    </row>
    <row r="7476" spans="2:2" x14ac:dyDescent="0.2">
      <c r="B7476" s="106"/>
    </row>
    <row r="7477" spans="2:2" x14ac:dyDescent="0.2">
      <c r="B7477" s="106"/>
    </row>
    <row r="7478" spans="2:2" x14ac:dyDescent="0.2">
      <c r="B7478" s="106"/>
    </row>
    <row r="7479" spans="2:2" x14ac:dyDescent="0.2">
      <c r="B7479" s="106"/>
    </row>
    <row r="7480" spans="2:2" x14ac:dyDescent="0.2">
      <c r="B7480" s="106"/>
    </row>
    <row r="7481" spans="2:2" x14ac:dyDescent="0.2">
      <c r="B7481" s="106"/>
    </row>
    <row r="7482" spans="2:2" x14ac:dyDescent="0.2">
      <c r="B7482" s="106"/>
    </row>
    <row r="7483" spans="2:2" x14ac:dyDescent="0.2">
      <c r="B7483" s="106"/>
    </row>
    <row r="7484" spans="2:2" x14ac:dyDescent="0.2">
      <c r="B7484" s="106"/>
    </row>
    <row r="7485" spans="2:2" x14ac:dyDescent="0.2">
      <c r="B7485" s="106"/>
    </row>
    <row r="7486" spans="2:2" x14ac:dyDescent="0.2">
      <c r="B7486" s="106"/>
    </row>
    <row r="7487" spans="2:2" x14ac:dyDescent="0.2">
      <c r="B7487" s="106"/>
    </row>
    <row r="7488" spans="2:2" x14ac:dyDescent="0.2">
      <c r="B7488" s="106"/>
    </row>
    <row r="7489" spans="2:2" x14ac:dyDescent="0.2">
      <c r="B7489" s="106"/>
    </row>
    <row r="7490" spans="2:2" x14ac:dyDescent="0.2">
      <c r="B7490" s="106"/>
    </row>
    <row r="7491" spans="2:2" x14ac:dyDescent="0.2">
      <c r="B7491" s="106"/>
    </row>
    <row r="7492" spans="2:2" x14ac:dyDescent="0.2">
      <c r="B7492" s="106"/>
    </row>
    <row r="7493" spans="2:2" x14ac:dyDescent="0.2">
      <c r="B7493" s="106"/>
    </row>
    <row r="7494" spans="2:2" x14ac:dyDescent="0.2">
      <c r="B7494" s="106"/>
    </row>
    <row r="7495" spans="2:2" x14ac:dyDescent="0.2">
      <c r="B7495" s="106"/>
    </row>
    <row r="7496" spans="2:2" x14ac:dyDescent="0.2">
      <c r="B7496" s="106"/>
    </row>
    <row r="7497" spans="2:2" x14ac:dyDescent="0.2">
      <c r="B7497" s="106"/>
    </row>
    <row r="7498" spans="2:2" x14ac:dyDescent="0.2">
      <c r="B7498" s="106"/>
    </row>
    <row r="7499" spans="2:2" x14ac:dyDescent="0.2">
      <c r="B7499" s="106"/>
    </row>
    <row r="7500" spans="2:2" x14ac:dyDescent="0.2">
      <c r="B7500" s="106"/>
    </row>
    <row r="7501" spans="2:2" x14ac:dyDescent="0.2">
      <c r="B7501" s="106"/>
    </row>
    <row r="7502" spans="2:2" x14ac:dyDescent="0.2">
      <c r="B7502" s="106"/>
    </row>
    <row r="7503" spans="2:2" x14ac:dyDescent="0.2">
      <c r="B7503" s="106"/>
    </row>
    <row r="7504" spans="2:2" x14ac:dyDescent="0.2">
      <c r="B7504" s="106"/>
    </row>
    <row r="7505" spans="2:2" x14ac:dyDescent="0.2">
      <c r="B7505" s="106"/>
    </row>
    <row r="7506" spans="2:2" x14ac:dyDescent="0.2">
      <c r="B7506" s="106"/>
    </row>
    <row r="7507" spans="2:2" x14ac:dyDescent="0.2">
      <c r="B7507" s="106"/>
    </row>
    <row r="7508" spans="2:2" x14ac:dyDescent="0.2">
      <c r="B7508" s="106"/>
    </row>
    <row r="7509" spans="2:2" x14ac:dyDescent="0.2">
      <c r="B7509" s="106"/>
    </row>
    <row r="7510" spans="2:2" x14ac:dyDescent="0.2">
      <c r="B7510" s="106"/>
    </row>
    <row r="7511" spans="2:2" x14ac:dyDescent="0.2">
      <c r="B7511" s="106"/>
    </row>
    <row r="7512" spans="2:2" x14ac:dyDescent="0.2">
      <c r="B7512" s="106"/>
    </row>
    <row r="7513" spans="2:2" x14ac:dyDescent="0.2">
      <c r="B7513" s="106"/>
    </row>
    <row r="7514" spans="2:2" x14ac:dyDescent="0.2">
      <c r="B7514" s="106"/>
    </row>
    <row r="7515" spans="2:2" x14ac:dyDescent="0.2">
      <c r="B7515" s="106"/>
    </row>
    <row r="7516" spans="2:2" x14ac:dyDescent="0.2">
      <c r="B7516" s="106"/>
    </row>
    <row r="7517" spans="2:2" x14ac:dyDescent="0.2">
      <c r="B7517" s="106"/>
    </row>
    <row r="7518" spans="2:2" x14ac:dyDescent="0.2">
      <c r="B7518" s="106"/>
    </row>
    <row r="7519" spans="2:2" x14ac:dyDescent="0.2">
      <c r="B7519" s="106"/>
    </row>
    <row r="7520" spans="2:2" x14ac:dyDescent="0.2">
      <c r="B7520" s="106"/>
    </row>
    <row r="7521" spans="2:2" x14ac:dyDescent="0.2">
      <c r="B7521" s="106"/>
    </row>
    <row r="7522" spans="2:2" x14ac:dyDescent="0.2">
      <c r="B7522" s="106"/>
    </row>
    <row r="7523" spans="2:2" x14ac:dyDescent="0.2">
      <c r="B7523" s="106"/>
    </row>
    <row r="7524" spans="2:2" x14ac:dyDescent="0.2">
      <c r="B7524" s="106"/>
    </row>
    <row r="7525" spans="2:2" x14ac:dyDescent="0.2">
      <c r="B7525" s="106"/>
    </row>
    <row r="7526" spans="2:2" x14ac:dyDescent="0.2">
      <c r="B7526" s="106"/>
    </row>
    <row r="7527" spans="2:2" x14ac:dyDescent="0.2">
      <c r="B7527" s="106"/>
    </row>
    <row r="7528" spans="2:2" x14ac:dyDescent="0.2">
      <c r="B7528" s="106"/>
    </row>
    <row r="7529" spans="2:2" x14ac:dyDescent="0.2">
      <c r="B7529" s="106"/>
    </row>
    <row r="7530" spans="2:2" x14ac:dyDescent="0.2">
      <c r="B7530" s="106"/>
    </row>
    <row r="7531" spans="2:2" x14ac:dyDescent="0.2">
      <c r="B7531" s="106"/>
    </row>
    <row r="7532" spans="2:2" x14ac:dyDescent="0.2">
      <c r="B7532" s="106"/>
    </row>
    <row r="7533" spans="2:2" x14ac:dyDescent="0.2">
      <c r="B7533" s="106"/>
    </row>
    <row r="7534" spans="2:2" x14ac:dyDescent="0.2">
      <c r="B7534" s="106"/>
    </row>
    <row r="7535" spans="2:2" x14ac:dyDescent="0.2">
      <c r="B7535" s="106"/>
    </row>
    <row r="7536" spans="2:2" x14ac:dyDescent="0.2">
      <c r="B7536" s="106"/>
    </row>
    <row r="7537" spans="2:2" x14ac:dyDescent="0.2">
      <c r="B7537" s="106"/>
    </row>
    <row r="7538" spans="2:2" x14ac:dyDescent="0.2">
      <c r="B7538" s="106"/>
    </row>
    <row r="7539" spans="2:2" x14ac:dyDescent="0.2">
      <c r="B7539" s="106"/>
    </row>
    <row r="7540" spans="2:2" x14ac:dyDescent="0.2">
      <c r="B7540" s="106"/>
    </row>
    <row r="7541" spans="2:2" x14ac:dyDescent="0.2">
      <c r="B7541" s="106"/>
    </row>
    <row r="7542" spans="2:2" x14ac:dyDescent="0.2">
      <c r="B7542" s="106"/>
    </row>
    <row r="7543" spans="2:2" x14ac:dyDescent="0.2">
      <c r="B7543" s="106"/>
    </row>
    <row r="7544" spans="2:2" x14ac:dyDescent="0.2">
      <c r="B7544" s="106"/>
    </row>
    <row r="7545" spans="2:2" x14ac:dyDescent="0.2">
      <c r="B7545" s="106"/>
    </row>
    <row r="7546" spans="2:2" x14ac:dyDescent="0.2">
      <c r="B7546" s="106"/>
    </row>
    <row r="7547" spans="2:2" x14ac:dyDescent="0.2">
      <c r="B7547" s="106"/>
    </row>
    <row r="7548" spans="2:2" x14ac:dyDescent="0.2">
      <c r="B7548" s="106"/>
    </row>
    <row r="7549" spans="2:2" x14ac:dyDescent="0.2">
      <c r="B7549" s="106"/>
    </row>
    <row r="7550" spans="2:2" x14ac:dyDescent="0.2">
      <c r="B7550" s="106"/>
    </row>
    <row r="7551" spans="2:2" x14ac:dyDescent="0.2">
      <c r="B7551" s="106"/>
    </row>
    <row r="7552" spans="2:2" x14ac:dyDescent="0.2">
      <c r="B7552" s="106"/>
    </row>
    <row r="7553" spans="2:2" x14ac:dyDescent="0.2">
      <c r="B7553" s="106"/>
    </row>
    <row r="7554" spans="2:2" x14ac:dyDescent="0.2">
      <c r="B7554" s="106"/>
    </row>
    <row r="7555" spans="2:2" x14ac:dyDescent="0.2">
      <c r="B7555" s="106"/>
    </row>
    <row r="7556" spans="2:2" x14ac:dyDescent="0.2">
      <c r="B7556" s="106"/>
    </row>
    <row r="7557" spans="2:2" x14ac:dyDescent="0.2">
      <c r="B7557" s="106"/>
    </row>
    <row r="7558" spans="2:2" x14ac:dyDescent="0.2">
      <c r="B7558" s="106"/>
    </row>
    <row r="7559" spans="2:2" x14ac:dyDescent="0.2">
      <c r="B7559" s="106"/>
    </row>
    <row r="7560" spans="2:2" x14ac:dyDescent="0.2">
      <c r="B7560" s="106"/>
    </row>
    <row r="7561" spans="2:2" x14ac:dyDescent="0.2">
      <c r="B7561" s="106"/>
    </row>
    <row r="7562" spans="2:2" x14ac:dyDescent="0.2">
      <c r="B7562" s="106"/>
    </row>
    <row r="7563" spans="2:2" x14ac:dyDescent="0.2">
      <c r="B7563" s="106"/>
    </row>
    <row r="7564" spans="2:2" x14ac:dyDescent="0.2">
      <c r="B7564" s="106"/>
    </row>
    <row r="7565" spans="2:2" x14ac:dyDescent="0.2">
      <c r="B7565" s="106"/>
    </row>
    <row r="7566" spans="2:2" x14ac:dyDescent="0.2">
      <c r="B7566" s="106"/>
    </row>
    <row r="7567" spans="2:2" x14ac:dyDescent="0.2">
      <c r="B7567" s="106"/>
    </row>
    <row r="7568" spans="2:2" x14ac:dyDescent="0.2">
      <c r="B7568" s="106"/>
    </row>
    <row r="7569" spans="2:2" x14ac:dyDescent="0.2">
      <c r="B7569" s="106"/>
    </row>
    <row r="7570" spans="2:2" x14ac:dyDescent="0.2">
      <c r="B7570" s="106"/>
    </row>
    <row r="7571" spans="2:2" x14ac:dyDescent="0.2">
      <c r="B7571" s="106"/>
    </row>
    <row r="7572" spans="2:2" x14ac:dyDescent="0.2">
      <c r="B7572" s="106"/>
    </row>
    <row r="7573" spans="2:2" x14ac:dyDescent="0.2">
      <c r="B7573" s="106"/>
    </row>
    <row r="7574" spans="2:2" x14ac:dyDescent="0.2">
      <c r="B7574" s="106"/>
    </row>
    <row r="7575" spans="2:2" x14ac:dyDescent="0.2">
      <c r="B7575" s="106"/>
    </row>
    <row r="7576" spans="2:2" x14ac:dyDescent="0.2">
      <c r="B7576" s="106"/>
    </row>
    <row r="7577" spans="2:2" x14ac:dyDescent="0.2">
      <c r="B7577" s="106"/>
    </row>
    <row r="7578" spans="2:2" x14ac:dyDescent="0.2">
      <c r="B7578" s="106"/>
    </row>
    <row r="7579" spans="2:2" x14ac:dyDescent="0.2">
      <c r="B7579" s="106"/>
    </row>
    <row r="7580" spans="2:2" x14ac:dyDescent="0.2">
      <c r="B7580" s="106"/>
    </row>
    <row r="7581" spans="2:2" x14ac:dyDescent="0.2">
      <c r="B7581" s="106"/>
    </row>
    <row r="7582" spans="2:2" x14ac:dyDescent="0.2">
      <c r="B7582" s="106"/>
    </row>
    <row r="7583" spans="2:2" x14ac:dyDescent="0.2">
      <c r="B7583" s="106"/>
    </row>
    <row r="7584" spans="2:2" x14ac:dyDescent="0.2">
      <c r="B7584" s="106"/>
    </row>
    <row r="7585" spans="2:2" x14ac:dyDescent="0.2">
      <c r="B7585" s="106"/>
    </row>
    <row r="7586" spans="2:2" x14ac:dyDescent="0.2">
      <c r="B7586" s="106"/>
    </row>
    <row r="7587" spans="2:2" x14ac:dyDescent="0.2">
      <c r="B7587" s="106"/>
    </row>
    <row r="7588" spans="2:2" x14ac:dyDescent="0.2">
      <c r="B7588" s="106"/>
    </row>
    <row r="7589" spans="2:2" x14ac:dyDescent="0.2">
      <c r="B7589" s="106"/>
    </row>
    <row r="7590" spans="2:2" x14ac:dyDescent="0.2">
      <c r="B7590" s="106"/>
    </row>
    <row r="7591" spans="2:2" x14ac:dyDescent="0.2">
      <c r="B7591" s="106"/>
    </row>
    <row r="7592" spans="2:2" x14ac:dyDescent="0.2">
      <c r="B7592" s="106"/>
    </row>
    <row r="7593" spans="2:2" x14ac:dyDescent="0.2">
      <c r="B7593" s="106"/>
    </row>
    <row r="7594" spans="2:2" x14ac:dyDescent="0.2">
      <c r="B7594" s="106"/>
    </row>
    <row r="7595" spans="2:2" x14ac:dyDescent="0.2">
      <c r="B7595" s="106"/>
    </row>
    <row r="7596" spans="2:2" x14ac:dyDescent="0.2">
      <c r="B7596" s="106"/>
    </row>
    <row r="7597" spans="2:2" x14ac:dyDescent="0.2">
      <c r="B7597" s="106"/>
    </row>
    <row r="7598" spans="2:2" x14ac:dyDescent="0.2">
      <c r="B7598" s="106"/>
    </row>
    <row r="7599" spans="2:2" x14ac:dyDescent="0.2">
      <c r="B7599" s="106"/>
    </row>
    <row r="7600" spans="2:2" x14ac:dyDescent="0.2">
      <c r="B7600" s="106"/>
    </row>
    <row r="7601" spans="2:2" x14ac:dyDescent="0.2">
      <c r="B7601" s="106"/>
    </row>
    <row r="7602" spans="2:2" x14ac:dyDescent="0.2">
      <c r="B7602" s="106"/>
    </row>
    <row r="7603" spans="2:2" x14ac:dyDescent="0.2">
      <c r="B7603" s="106"/>
    </row>
    <row r="7604" spans="2:2" x14ac:dyDescent="0.2">
      <c r="B7604" s="106"/>
    </row>
    <row r="7605" spans="2:2" x14ac:dyDescent="0.2">
      <c r="B7605" s="106"/>
    </row>
    <row r="7606" spans="2:2" x14ac:dyDescent="0.2">
      <c r="B7606" s="106"/>
    </row>
    <row r="7607" spans="2:2" x14ac:dyDescent="0.2">
      <c r="B7607" s="106"/>
    </row>
    <row r="7608" spans="2:2" x14ac:dyDescent="0.2">
      <c r="B7608" s="106"/>
    </row>
    <row r="7609" spans="2:2" x14ac:dyDescent="0.2">
      <c r="B7609" s="106"/>
    </row>
    <row r="7610" spans="2:2" x14ac:dyDescent="0.2">
      <c r="B7610" s="106"/>
    </row>
    <row r="7611" spans="2:2" x14ac:dyDescent="0.2">
      <c r="B7611" s="106"/>
    </row>
    <row r="7612" spans="2:2" x14ac:dyDescent="0.2">
      <c r="B7612" s="106"/>
    </row>
    <row r="7613" spans="2:2" x14ac:dyDescent="0.2">
      <c r="B7613" s="106"/>
    </row>
    <row r="7614" spans="2:2" x14ac:dyDescent="0.2">
      <c r="B7614" s="106"/>
    </row>
    <row r="7615" spans="2:2" x14ac:dyDescent="0.2">
      <c r="B7615" s="106"/>
    </row>
    <row r="7616" spans="2:2" x14ac:dyDescent="0.2">
      <c r="B7616" s="106"/>
    </row>
    <row r="7617" spans="2:2" x14ac:dyDescent="0.2">
      <c r="B7617" s="106"/>
    </row>
    <row r="7618" spans="2:2" x14ac:dyDescent="0.2">
      <c r="B7618" s="106"/>
    </row>
    <row r="7619" spans="2:2" x14ac:dyDescent="0.2">
      <c r="B7619" s="106"/>
    </row>
    <row r="7620" spans="2:2" x14ac:dyDescent="0.2">
      <c r="B7620" s="106"/>
    </row>
    <row r="7621" spans="2:2" x14ac:dyDescent="0.2">
      <c r="B7621" s="106"/>
    </row>
    <row r="7622" spans="2:2" x14ac:dyDescent="0.2">
      <c r="B7622" s="106"/>
    </row>
    <row r="7623" spans="2:2" x14ac:dyDescent="0.2">
      <c r="B7623" s="106"/>
    </row>
    <row r="7624" spans="2:2" x14ac:dyDescent="0.2">
      <c r="B7624" s="106"/>
    </row>
    <row r="7625" spans="2:2" x14ac:dyDescent="0.2">
      <c r="B7625" s="106"/>
    </row>
    <row r="7626" spans="2:2" x14ac:dyDescent="0.2">
      <c r="B7626" s="106"/>
    </row>
    <row r="7627" spans="2:2" x14ac:dyDescent="0.2">
      <c r="B7627" s="106"/>
    </row>
    <row r="7628" spans="2:2" x14ac:dyDescent="0.2">
      <c r="B7628" s="106"/>
    </row>
    <row r="7629" spans="2:2" x14ac:dyDescent="0.2">
      <c r="B7629" s="106"/>
    </row>
    <row r="7630" spans="2:2" x14ac:dyDescent="0.2">
      <c r="B7630" s="106"/>
    </row>
    <row r="7631" spans="2:2" x14ac:dyDescent="0.2">
      <c r="B7631" s="106"/>
    </row>
    <row r="7632" spans="2:2" x14ac:dyDescent="0.2">
      <c r="B7632" s="106"/>
    </row>
    <row r="7633" spans="2:2" x14ac:dyDescent="0.2">
      <c r="B7633" s="106"/>
    </row>
    <row r="7634" spans="2:2" x14ac:dyDescent="0.2">
      <c r="B7634" s="106"/>
    </row>
    <row r="7635" spans="2:2" x14ac:dyDescent="0.2">
      <c r="B7635" s="106"/>
    </row>
    <row r="7636" spans="2:2" x14ac:dyDescent="0.2">
      <c r="B7636" s="106"/>
    </row>
    <row r="7637" spans="2:2" x14ac:dyDescent="0.2">
      <c r="B7637" s="106"/>
    </row>
    <row r="7638" spans="2:2" x14ac:dyDescent="0.2">
      <c r="B7638" s="106"/>
    </row>
    <row r="7639" spans="2:2" x14ac:dyDescent="0.2">
      <c r="B7639" s="106"/>
    </row>
    <row r="7640" spans="2:2" x14ac:dyDescent="0.2">
      <c r="B7640" s="106"/>
    </row>
    <row r="7641" spans="2:2" x14ac:dyDescent="0.2">
      <c r="B7641" s="106"/>
    </row>
    <row r="7642" spans="2:2" x14ac:dyDescent="0.2">
      <c r="B7642" s="106"/>
    </row>
    <row r="7643" spans="2:2" x14ac:dyDescent="0.2">
      <c r="B7643" s="106"/>
    </row>
    <row r="7644" spans="2:2" x14ac:dyDescent="0.2">
      <c r="B7644" s="106"/>
    </row>
    <row r="7645" spans="2:2" x14ac:dyDescent="0.2">
      <c r="B7645" s="106"/>
    </row>
    <row r="7646" spans="2:2" x14ac:dyDescent="0.2">
      <c r="B7646" s="106"/>
    </row>
    <row r="7647" spans="2:2" x14ac:dyDescent="0.2">
      <c r="B7647" s="106"/>
    </row>
    <row r="7648" spans="2:2" x14ac:dyDescent="0.2">
      <c r="B7648" s="106"/>
    </row>
    <row r="7649" spans="2:2" x14ac:dyDescent="0.2">
      <c r="B7649" s="106"/>
    </row>
    <row r="7650" spans="2:2" x14ac:dyDescent="0.2">
      <c r="B7650" s="106"/>
    </row>
    <row r="7651" spans="2:2" x14ac:dyDescent="0.2">
      <c r="B7651" s="106"/>
    </row>
    <row r="7652" spans="2:2" x14ac:dyDescent="0.2">
      <c r="B7652" s="106"/>
    </row>
    <row r="7653" spans="2:2" x14ac:dyDescent="0.2">
      <c r="B7653" s="106"/>
    </row>
    <row r="7654" spans="2:2" x14ac:dyDescent="0.2">
      <c r="B7654" s="106"/>
    </row>
    <row r="7655" spans="2:2" x14ac:dyDescent="0.2">
      <c r="B7655" s="106"/>
    </row>
    <row r="7656" spans="2:2" x14ac:dyDescent="0.2">
      <c r="B7656" s="106"/>
    </row>
    <row r="7657" spans="2:2" x14ac:dyDescent="0.2">
      <c r="B7657" s="106"/>
    </row>
    <row r="7658" spans="2:2" x14ac:dyDescent="0.2">
      <c r="B7658" s="106"/>
    </row>
    <row r="7659" spans="2:2" x14ac:dyDescent="0.2">
      <c r="B7659" s="106"/>
    </row>
    <row r="7660" spans="2:2" x14ac:dyDescent="0.2">
      <c r="B7660" s="106"/>
    </row>
    <row r="7661" spans="2:2" x14ac:dyDescent="0.2">
      <c r="B7661" s="106"/>
    </row>
    <row r="7662" spans="2:2" x14ac:dyDescent="0.2">
      <c r="B7662" s="106"/>
    </row>
    <row r="7663" spans="2:2" x14ac:dyDescent="0.2">
      <c r="B7663" s="106"/>
    </row>
    <row r="7664" spans="2:2" x14ac:dyDescent="0.2">
      <c r="B7664" s="106"/>
    </row>
    <row r="7665" spans="2:2" x14ac:dyDescent="0.2">
      <c r="B7665" s="106"/>
    </row>
    <row r="7666" spans="2:2" x14ac:dyDescent="0.2">
      <c r="B7666" s="106"/>
    </row>
    <row r="7667" spans="2:2" x14ac:dyDescent="0.2">
      <c r="B7667" s="106"/>
    </row>
    <row r="7668" spans="2:2" x14ac:dyDescent="0.2">
      <c r="B7668" s="106"/>
    </row>
    <row r="7669" spans="2:2" x14ac:dyDescent="0.2">
      <c r="B7669" s="106"/>
    </row>
    <row r="7670" spans="2:2" x14ac:dyDescent="0.2">
      <c r="B7670" s="106"/>
    </row>
    <row r="7671" spans="2:2" x14ac:dyDescent="0.2">
      <c r="B7671" s="106"/>
    </row>
    <row r="7672" spans="2:2" x14ac:dyDescent="0.2">
      <c r="B7672" s="106"/>
    </row>
    <row r="7673" spans="2:2" x14ac:dyDescent="0.2">
      <c r="B7673" s="106"/>
    </row>
    <row r="7674" spans="2:2" x14ac:dyDescent="0.2">
      <c r="B7674" s="106"/>
    </row>
    <row r="7675" spans="2:2" x14ac:dyDescent="0.2">
      <c r="B7675" s="106"/>
    </row>
    <row r="7676" spans="2:2" x14ac:dyDescent="0.2">
      <c r="B7676" s="106"/>
    </row>
    <row r="7677" spans="2:2" x14ac:dyDescent="0.2">
      <c r="B7677" s="106"/>
    </row>
    <row r="7678" spans="2:2" x14ac:dyDescent="0.2">
      <c r="B7678" s="106"/>
    </row>
    <row r="7679" spans="2:2" x14ac:dyDescent="0.2">
      <c r="B7679" s="106"/>
    </row>
    <row r="7680" spans="2:2" x14ac:dyDescent="0.2">
      <c r="B7680" s="106"/>
    </row>
    <row r="7681" spans="2:2" x14ac:dyDescent="0.2">
      <c r="B7681" s="106"/>
    </row>
    <row r="7682" spans="2:2" x14ac:dyDescent="0.2">
      <c r="B7682" s="106"/>
    </row>
    <row r="7683" spans="2:2" x14ac:dyDescent="0.2">
      <c r="B7683" s="106"/>
    </row>
    <row r="7684" spans="2:2" x14ac:dyDescent="0.2">
      <c r="B7684" s="106"/>
    </row>
    <row r="7685" spans="2:2" x14ac:dyDescent="0.2">
      <c r="B7685" s="106"/>
    </row>
    <row r="7686" spans="2:2" x14ac:dyDescent="0.2">
      <c r="B7686" s="106"/>
    </row>
    <row r="7687" spans="2:2" x14ac:dyDescent="0.2">
      <c r="B7687" s="106"/>
    </row>
    <row r="7688" spans="2:2" x14ac:dyDescent="0.2">
      <c r="B7688" s="106"/>
    </row>
    <row r="7689" spans="2:2" x14ac:dyDescent="0.2">
      <c r="B7689" s="106"/>
    </row>
    <row r="7690" spans="2:2" x14ac:dyDescent="0.2">
      <c r="B7690" s="106"/>
    </row>
    <row r="7691" spans="2:2" x14ac:dyDescent="0.2">
      <c r="B7691" s="106"/>
    </row>
    <row r="7692" spans="2:2" x14ac:dyDescent="0.2">
      <c r="B7692" s="106"/>
    </row>
    <row r="7693" spans="2:2" x14ac:dyDescent="0.2">
      <c r="B7693" s="106"/>
    </row>
    <row r="7694" spans="2:2" x14ac:dyDescent="0.2">
      <c r="B7694" s="106"/>
    </row>
    <row r="7695" spans="2:2" x14ac:dyDescent="0.2">
      <c r="B7695" s="106"/>
    </row>
    <row r="7696" spans="2:2" x14ac:dyDescent="0.2">
      <c r="B7696" s="106"/>
    </row>
    <row r="7697" spans="2:2" x14ac:dyDescent="0.2">
      <c r="B7697" s="106"/>
    </row>
    <row r="7698" spans="2:2" x14ac:dyDescent="0.2">
      <c r="B7698" s="106"/>
    </row>
    <row r="7699" spans="2:2" x14ac:dyDescent="0.2">
      <c r="B7699" s="106"/>
    </row>
    <row r="7700" spans="2:2" x14ac:dyDescent="0.2">
      <c r="B7700" s="106"/>
    </row>
    <row r="7701" spans="2:2" x14ac:dyDescent="0.2">
      <c r="B7701" s="106"/>
    </row>
    <row r="7702" spans="2:2" x14ac:dyDescent="0.2">
      <c r="B7702" s="106"/>
    </row>
    <row r="7703" spans="2:2" x14ac:dyDescent="0.2">
      <c r="B7703" s="106"/>
    </row>
    <row r="7704" spans="2:2" x14ac:dyDescent="0.2">
      <c r="B7704" s="106"/>
    </row>
    <row r="7705" spans="2:2" x14ac:dyDescent="0.2">
      <c r="B7705" s="106"/>
    </row>
    <row r="7706" spans="2:2" x14ac:dyDescent="0.2">
      <c r="B7706" s="106"/>
    </row>
    <row r="7707" spans="2:2" x14ac:dyDescent="0.2">
      <c r="B7707" s="106"/>
    </row>
    <row r="7708" spans="2:2" x14ac:dyDescent="0.2">
      <c r="B7708" s="106"/>
    </row>
    <row r="7709" spans="2:2" x14ac:dyDescent="0.2">
      <c r="B7709" s="106"/>
    </row>
    <row r="7710" spans="2:2" x14ac:dyDescent="0.2">
      <c r="B7710" s="106"/>
    </row>
    <row r="7711" spans="2:2" x14ac:dyDescent="0.2">
      <c r="B7711" s="106"/>
    </row>
    <row r="7712" spans="2:2" x14ac:dyDescent="0.2">
      <c r="B7712" s="106"/>
    </row>
    <row r="7713" spans="2:2" x14ac:dyDescent="0.2">
      <c r="B7713" s="106"/>
    </row>
    <row r="7714" spans="2:2" x14ac:dyDescent="0.2">
      <c r="B7714" s="106"/>
    </row>
    <row r="7715" spans="2:2" x14ac:dyDescent="0.2">
      <c r="B7715" s="106"/>
    </row>
    <row r="7716" spans="2:2" x14ac:dyDescent="0.2">
      <c r="B7716" s="106"/>
    </row>
    <row r="7717" spans="2:2" x14ac:dyDescent="0.2">
      <c r="B7717" s="106"/>
    </row>
    <row r="7718" spans="2:2" x14ac:dyDescent="0.2">
      <c r="B7718" s="106"/>
    </row>
    <row r="7719" spans="2:2" x14ac:dyDescent="0.2">
      <c r="B7719" s="106"/>
    </row>
    <row r="7720" spans="2:2" x14ac:dyDescent="0.2">
      <c r="B7720" s="106"/>
    </row>
    <row r="7721" spans="2:2" x14ac:dyDescent="0.2">
      <c r="B7721" s="106"/>
    </row>
    <row r="7722" spans="2:2" x14ac:dyDescent="0.2">
      <c r="B7722" s="106"/>
    </row>
    <row r="7723" spans="2:2" x14ac:dyDescent="0.2">
      <c r="B7723" s="106"/>
    </row>
    <row r="7724" spans="2:2" x14ac:dyDescent="0.2">
      <c r="B7724" s="106"/>
    </row>
    <row r="7725" spans="2:2" x14ac:dyDescent="0.2">
      <c r="B7725" s="106"/>
    </row>
    <row r="7726" spans="2:2" x14ac:dyDescent="0.2">
      <c r="B7726" s="106"/>
    </row>
    <row r="7727" spans="2:2" x14ac:dyDescent="0.2">
      <c r="B7727" s="106"/>
    </row>
    <row r="7728" spans="2:2" x14ac:dyDescent="0.2">
      <c r="B7728" s="106"/>
    </row>
    <row r="7729" spans="2:2" x14ac:dyDescent="0.2">
      <c r="B7729" s="106"/>
    </row>
    <row r="7730" spans="2:2" x14ac:dyDescent="0.2">
      <c r="B7730" s="106"/>
    </row>
    <row r="7731" spans="2:2" x14ac:dyDescent="0.2">
      <c r="B7731" s="106"/>
    </row>
    <row r="7732" spans="2:2" x14ac:dyDescent="0.2">
      <c r="B7732" s="106"/>
    </row>
    <row r="7733" spans="2:2" x14ac:dyDescent="0.2">
      <c r="B7733" s="106"/>
    </row>
    <row r="7734" spans="2:2" x14ac:dyDescent="0.2">
      <c r="B7734" s="106"/>
    </row>
    <row r="7735" spans="2:2" x14ac:dyDescent="0.2">
      <c r="B7735" s="106"/>
    </row>
    <row r="7736" spans="2:2" x14ac:dyDescent="0.2">
      <c r="B7736" s="106"/>
    </row>
    <row r="7737" spans="2:2" x14ac:dyDescent="0.2">
      <c r="B7737" s="106"/>
    </row>
    <row r="7738" spans="2:2" x14ac:dyDescent="0.2">
      <c r="B7738" s="106"/>
    </row>
    <row r="7739" spans="2:2" x14ac:dyDescent="0.2">
      <c r="B7739" s="106"/>
    </row>
    <row r="7740" spans="2:2" x14ac:dyDescent="0.2">
      <c r="B7740" s="106"/>
    </row>
    <row r="7741" spans="2:2" x14ac:dyDescent="0.2">
      <c r="B7741" s="106"/>
    </row>
    <row r="7742" spans="2:2" x14ac:dyDescent="0.2">
      <c r="B7742" s="106"/>
    </row>
    <row r="7743" spans="2:2" x14ac:dyDescent="0.2">
      <c r="B7743" s="106"/>
    </row>
    <row r="7744" spans="2:2" x14ac:dyDescent="0.2">
      <c r="B7744" s="106"/>
    </row>
    <row r="7745" spans="2:2" x14ac:dyDescent="0.2">
      <c r="B7745" s="106"/>
    </row>
    <row r="7746" spans="2:2" x14ac:dyDescent="0.2">
      <c r="B7746" s="106"/>
    </row>
    <row r="7747" spans="2:2" x14ac:dyDescent="0.2">
      <c r="B7747" s="106"/>
    </row>
    <row r="7748" spans="2:2" x14ac:dyDescent="0.2">
      <c r="B7748" s="106"/>
    </row>
    <row r="7749" spans="2:2" x14ac:dyDescent="0.2">
      <c r="B7749" s="106"/>
    </row>
    <row r="7750" spans="2:2" x14ac:dyDescent="0.2">
      <c r="B7750" s="106"/>
    </row>
    <row r="7751" spans="2:2" x14ac:dyDescent="0.2">
      <c r="B7751" s="106"/>
    </row>
    <row r="7752" spans="2:2" x14ac:dyDescent="0.2">
      <c r="B7752" s="106"/>
    </row>
    <row r="7753" spans="2:2" x14ac:dyDescent="0.2">
      <c r="B7753" s="106"/>
    </row>
    <row r="7754" spans="2:2" x14ac:dyDescent="0.2">
      <c r="B7754" s="106"/>
    </row>
    <row r="7755" spans="2:2" x14ac:dyDescent="0.2">
      <c r="B7755" s="106"/>
    </row>
    <row r="7756" spans="2:2" x14ac:dyDescent="0.2">
      <c r="B7756" s="106"/>
    </row>
    <row r="7757" spans="2:2" x14ac:dyDescent="0.2">
      <c r="B7757" s="106"/>
    </row>
    <row r="7758" spans="2:2" x14ac:dyDescent="0.2">
      <c r="B7758" s="106"/>
    </row>
    <row r="7759" spans="2:2" x14ac:dyDescent="0.2">
      <c r="B7759" s="106"/>
    </row>
    <row r="7760" spans="2:2" x14ac:dyDescent="0.2">
      <c r="B7760" s="106"/>
    </row>
    <row r="7761" spans="2:2" x14ac:dyDescent="0.2">
      <c r="B7761" s="106"/>
    </row>
    <row r="7762" spans="2:2" x14ac:dyDescent="0.2">
      <c r="B7762" s="106"/>
    </row>
    <row r="7763" spans="2:2" x14ac:dyDescent="0.2">
      <c r="B7763" s="106"/>
    </row>
    <row r="7764" spans="2:2" x14ac:dyDescent="0.2">
      <c r="B7764" s="106"/>
    </row>
    <row r="7765" spans="2:2" x14ac:dyDescent="0.2">
      <c r="B7765" s="106"/>
    </row>
    <row r="7766" spans="2:2" x14ac:dyDescent="0.2">
      <c r="B7766" s="106"/>
    </row>
    <row r="7767" spans="2:2" x14ac:dyDescent="0.2">
      <c r="B7767" s="106"/>
    </row>
    <row r="7768" spans="2:2" x14ac:dyDescent="0.2">
      <c r="B7768" s="106"/>
    </row>
    <row r="7769" spans="2:2" x14ac:dyDescent="0.2">
      <c r="B7769" s="106"/>
    </row>
    <row r="7770" spans="2:2" x14ac:dyDescent="0.2">
      <c r="B7770" s="106"/>
    </row>
    <row r="7771" spans="2:2" x14ac:dyDescent="0.2">
      <c r="B7771" s="106"/>
    </row>
    <row r="7772" spans="2:2" x14ac:dyDescent="0.2">
      <c r="B7772" s="106"/>
    </row>
    <row r="7773" spans="2:2" x14ac:dyDescent="0.2">
      <c r="B7773" s="106"/>
    </row>
    <row r="7774" spans="2:2" x14ac:dyDescent="0.2">
      <c r="B7774" s="106"/>
    </row>
    <row r="7775" spans="2:2" x14ac:dyDescent="0.2">
      <c r="B7775" s="106"/>
    </row>
    <row r="7776" spans="2:2" x14ac:dyDescent="0.2">
      <c r="B7776" s="106"/>
    </row>
    <row r="7777" spans="2:2" x14ac:dyDescent="0.2">
      <c r="B7777" s="106"/>
    </row>
    <row r="7778" spans="2:2" x14ac:dyDescent="0.2">
      <c r="B7778" s="106"/>
    </row>
    <row r="7779" spans="2:2" x14ac:dyDescent="0.2">
      <c r="B7779" s="106"/>
    </row>
    <row r="7780" spans="2:2" x14ac:dyDescent="0.2">
      <c r="B7780" s="106"/>
    </row>
    <row r="7781" spans="2:2" x14ac:dyDescent="0.2">
      <c r="B7781" s="106"/>
    </row>
    <row r="7782" spans="2:2" x14ac:dyDescent="0.2">
      <c r="B7782" s="106"/>
    </row>
    <row r="7783" spans="2:2" x14ac:dyDescent="0.2">
      <c r="B7783" s="106"/>
    </row>
    <row r="7784" spans="2:2" x14ac:dyDescent="0.2">
      <c r="B7784" s="106"/>
    </row>
    <row r="7785" spans="2:2" x14ac:dyDescent="0.2">
      <c r="B7785" s="106"/>
    </row>
    <row r="7786" spans="2:2" x14ac:dyDescent="0.2">
      <c r="B7786" s="106"/>
    </row>
    <row r="7787" spans="2:2" x14ac:dyDescent="0.2">
      <c r="B7787" s="106"/>
    </row>
    <row r="7788" spans="2:2" x14ac:dyDescent="0.2">
      <c r="B7788" s="106"/>
    </row>
    <row r="7789" spans="2:2" x14ac:dyDescent="0.2">
      <c r="B7789" s="106"/>
    </row>
    <row r="7790" spans="2:2" x14ac:dyDescent="0.2">
      <c r="B7790" s="106"/>
    </row>
    <row r="7791" spans="2:2" x14ac:dyDescent="0.2">
      <c r="B7791" s="106"/>
    </row>
    <row r="7792" spans="2:2" x14ac:dyDescent="0.2">
      <c r="B7792" s="106"/>
    </row>
    <row r="7793" spans="2:2" x14ac:dyDescent="0.2">
      <c r="B7793" s="106"/>
    </row>
    <row r="7794" spans="2:2" x14ac:dyDescent="0.2">
      <c r="B7794" s="106"/>
    </row>
    <row r="7795" spans="2:2" x14ac:dyDescent="0.2">
      <c r="B7795" s="106"/>
    </row>
    <row r="7796" spans="2:2" x14ac:dyDescent="0.2">
      <c r="B7796" s="106"/>
    </row>
    <row r="7797" spans="2:2" x14ac:dyDescent="0.2">
      <c r="B7797" s="106"/>
    </row>
    <row r="7798" spans="2:2" x14ac:dyDescent="0.2">
      <c r="B7798" s="106"/>
    </row>
    <row r="7799" spans="2:2" x14ac:dyDescent="0.2">
      <c r="B7799" s="106"/>
    </row>
    <row r="7800" spans="2:2" x14ac:dyDescent="0.2">
      <c r="B7800" s="106"/>
    </row>
    <row r="7801" spans="2:2" x14ac:dyDescent="0.2">
      <c r="B7801" s="106"/>
    </row>
    <row r="7802" spans="2:2" x14ac:dyDescent="0.2">
      <c r="B7802" s="106"/>
    </row>
    <row r="7803" spans="2:2" x14ac:dyDescent="0.2">
      <c r="B7803" s="106"/>
    </row>
    <row r="7804" spans="2:2" x14ac:dyDescent="0.2">
      <c r="B7804" s="106"/>
    </row>
    <row r="7805" spans="2:2" x14ac:dyDescent="0.2">
      <c r="B7805" s="106"/>
    </row>
    <row r="7806" spans="2:2" x14ac:dyDescent="0.2">
      <c r="B7806" s="106"/>
    </row>
    <row r="7807" spans="2:2" x14ac:dyDescent="0.2">
      <c r="B7807" s="106"/>
    </row>
    <row r="7808" spans="2:2" x14ac:dyDescent="0.2">
      <c r="B7808" s="106"/>
    </row>
    <row r="7809" spans="2:2" x14ac:dyDescent="0.2">
      <c r="B7809" s="106"/>
    </row>
    <row r="7810" spans="2:2" x14ac:dyDescent="0.2">
      <c r="B7810" s="106"/>
    </row>
    <row r="7811" spans="2:2" x14ac:dyDescent="0.2">
      <c r="B7811" s="106"/>
    </row>
    <row r="7812" spans="2:2" x14ac:dyDescent="0.2">
      <c r="B7812" s="106"/>
    </row>
    <row r="7813" spans="2:2" x14ac:dyDescent="0.2">
      <c r="B7813" s="106"/>
    </row>
    <row r="7814" spans="2:2" x14ac:dyDescent="0.2">
      <c r="B7814" s="106"/>
    </row>
    <row r="7815" spans="2:2" x14ac:dyDescent="0.2">
      <c r="B7815" s="106"/>
    </row>
    <row r="7816" spans="2:2" x14ac:dyDescent="0.2">
      <c r="B7816" s="106"/>
    </row>
    <row r="7817" spans="2:2" x14ac:dyDescent="0.2">
      <c r="B7817" s="106"/>
    </row>
    <row r="7818" spans="2:2" x14ac:dyDescent="0.2">
      <c r="B7818" s="106"/>
    </row>
    <row r="7819" spans="2:2" x14ac:dyDescent="0.2">
      <c r="B7819" s="106"/>
    </row>
    <row r="7820" spans="2:2" x14ac:dyDescent="0.2">
      <c r="B7820" s="106"/>
    </row>
    <row r="7821" spans="2:2" x14ac:dyDescent="0.2">
      <c r="B7821" s="106"/>
    </row>
    <row r="7822" spans="2:2" x14ac:dyDescent="0.2">
      <c r="B7822" s="106"/>
    </row>
    <row r="7823" spans="2:2" x14ac:dyDescent="0.2">
      <c r="B7823" s="106"/>
    </row>
    <row r="7824" spans="2:2" x14ac:dyDescent="0.2">
      <c r="B7824" s="106"/>
    </row>
    <row r="7825" spans="2:2" x14ac:dyDescent="0.2">
      <c r="B7825" s="106"/>
    </row>
    <row r="7826" spans="2:2" x14ac:dyDescent="0.2">
      <c r="B7826" s="106"/>
    </row>
    <row r="7827" spans="2:2" x14ac:dyDescent="0.2">
      <c r="B7827" s="106"/>
    </row>
    <row r="7828" spans="2:2" x14ac:dyDescent="0.2">
      <c r="B7828" s="106"/>
    </row>
    <row r="7829" spans="2:2" x14ac:dyDescent="0.2">
      <c r="B7829" s="106"/>
    </row>
    <row r="7830" spans="2:2" x14ac:dyDescent="0.2">
      <c r="B7830" s="106"/>
    </row>
    <row r="7831" spans="2:2" x14ac:dyDescent="0.2">
      <c r="B7831" s="106"/>
    </row>
    <row r="7832" spans="2:2" x14ac:dyDescent="0.2">
      <c r="B7832" s="106"/>
    </row>
    <row r="7833" spans="2:2" x14ac:dyDescent="0.2">
      <c r="B7833" s="106"/>
    </row>
    <row r="7834" spans="2:2" x14ac:dyDescent="0.2">
      <c r="B7834" s="106"/>
    </row>
    <row r="7835" spans="2:2" x14ac:dyDescent="0.2">
      <c r="B7835" s="106"/>
    </row>
    <row r="7836" spans="2:2" x14ac:dyDescent="0.2">
      <c r="B7836" s="106"/>
    </row>
    <row r="7837" spans="2:2" x14ac:dyDescent="0.2">
      <c r="B7837" s="106"/>
    </row>
    <row r="7838" spans="2:2" x14ac:dyDescent="0.2">
      <c r="B7838" s="106"/>
    </row>
    <row r="7839" spans="2:2" x14ac:dyDescent="0.2">
      <c r="B7839" s="106"/>
    </row>
    <row r="7840" spans="2:2" x14ac:dyDescent="0.2">
      <c r="B7840" s="106"/>
    </row>
    <row r="7841" spans="2:2" x14ac:dyDescent="0.2">
      <c r="B7841" s="106"/>
    </row>
    <row r="7842" spans="2:2" x14ac:dyDescent="0.2">
      <c r="B7842" s="106"/>
    </row>
    <row r="7843" spans="2:2" x14ac:dyDescent="0.2">
      <c r="B7843" s="106"/>
    </row>
    <row r="7844" spans="2:2" x14ac:dyDescent="0.2">
      <c r="B7844" s="106"/>
    </row>
    <row r="7845" spans="2:2" x14ac:dyDescent="0.2">
      <c r="B7845" s="106"/>
    </row>
    <row r="7846" spans="2:2" x14ac:dyDescent="0.2">
      <c r="B7846" s="106"/>
    </row>
    <row r="7847" spans="2:2" x14ac:dyDescent="0.2">
      <c r="B7847" s="106"/>
    </row>
    <row r="7848" spans="2:2" x14ac:dyDescent="0.2">
      <c r="B7848" s="106"/>
    </row>
    <row r="7849" spans="2:2" x14ac:dyDescent="0.2">
      <c r="B7849" s="106"/>
    </row>
    <row r="7850" spans="2:2" x14ac:dyDescent="0.2">
      <c r="B7850" s="106"/>
    </row>
    <row r="7851" spans="2:2" x14ac:dyDescent="0.2">
      <c r="B7851" s="106"/>
    </row>
    <row r="7852" spans="2:2" x14ac:dyDescent="0.2">
      <c r="B7852" s="106"/>
    </row>
    <row r="7853" spans="2:2" x14ac:dyDescent="0.2">
      <c r="B7853" s="106"/>
    </row>
    <row r="7854" spans="2:2" x14ac:dyDescent="0.2">
      <c r="B7854" s="106"/>
    </row>
    <row r="7855" spans="2:2" x14ac:dyDescent="0.2">
      <c r="B7855" s="106"/>
    </row>
    <row r="7856" spans="2:2" x14ac:dyDescent="0.2">
      <c r="B7856" s="106"/>
    </row>
    <row r="7857" spans="2:2" x14ac:dyDescent="0.2">
      <c r="B7857" s="106"/>
    </row>
    <row r="7858" spans="2:2" x14ac:dyDescent="0.2">
      <c r="B7858" s="106"/>
    </row>
    <row r="7859" spans="2:2" x14ac:dyDescent="0.2">
      <c r="B7859" s="106"/>
    </row>
    <row r="7860" spans="2:2" x14ac:dyDescent="0.2">
      <c r="B7860" s="106"/>
    </row>
    <row r="7861" spans="2:2" x14ac:dyDescent="0.2">
      <c r="B7861" s="106"/>
    </row>
    <row r="7862" spans="2:2" x14ac:dyDescent="0.2">
      <c r="B7862" s="106"/>
    </row>
    <row r="7863" spans="2:2" x14ac:dyDescent="0.2">
      <c r="B7863" s="106"/>
    </row>
    <row r="7864" spans="2:2" x14ac:dyDescent="0.2">
      <c r="B7864" s="106"/>
    </row>
    <row r="7865" spans="2:2" x14ac:dyDescent="0.2">
      <c r="B7865" s="106"/>
    </row>
    <row r="7866" spans="2:2" x14ac:dyDescent="0.2">
      <c r="B7866" s="106"/>
    </row>
    <row r="7867" spans="2:2" x14ac:dyDescent="0.2">
      <c r="B7867" s="106"/>
    </row>
    <row r="7868" spans="2:2" x14ac:dyDescent="0.2">
      <c r="B7868" s="106"/>
    </row>
    <row r="7869" spans="2:2" x14ac:dyDescent="0.2">
      <c r="B7869" s="106"/>
    </row>
    <row r="7870" spans="2:2" x14ac:dyDescent="0.2">
      <c r="B7870" s="106"/>
    </row>
    <row r="7871" spans="2:2" x14ac:dyDescent="0.2">
      <c r="B7871" s="106"/>
    </row>
    <row r="7872" spans="2:2" x14ac:dyDescent="0.2">
      <c r="B7872" s="106"/>
    </row>
    <row r="7873" spans="2:2" x14ac:dyDescent="0.2">
      <c r="B7873" s="106"/>
    </row>
    <row r="7874" spans="2:2" x14ac:dyDescent="0.2">
      <c r="B7874" s="106"/>
    </row>
    <row r="7875" spans="2:2" x14ac:dyDescent="0.2">
      <c r="B7875" s="106"/>
    </row>
    <row r="7876" spans="2:2" x14ac:dyDescent="0.2">
      <c r="B7876" s="106"/>
    </row>
    <row r="7877" spans="2:2" x14ac:dyDescent="0.2">
      <c r="B7877" s="106"/>
    </row>
    <row r="7878" spans="2:2" x14ac:dyDescent="0.2">
      <c r="B7878" s="106"/>
    </row>
    <row r="7879" spans="2:2" x14ac:dyDescent="0.2">
      <c r="B7879" s="106"/>
    </row>
    <row r="7880" spans="2:2" x14ac:dyDescent="0.2">
      <c r="B7880" s="106"/>
    </row>
    <row r="7881" spans="2:2" x14ac:dyDescent="0.2">
      <c r="B7881" s="106"/>
    </row>
    <row r="7882" spans="2:2" x14ac:dyDescent="0.2">
      <c r="B7882" s="106"/>
    </row>
    <row r="7883" spans="2:2" x14ac:dyDescent="0.2">
      <c r="B7883" s="106"/>
    </row>
    <row r="7884" spans="2:2" x14ac:dyDescent="0.2">
      <c r="B7884" s="106"/>
    </row>
    <row r="7885" spans="2:2" x14ac:dyDescent="0.2">
      <c r="B7885" s="106"/>
    </row>
    <row r="7886" spans="2:2" x14ac:dyDescent="0.2">
      <c r="B7886" s="106"/>
    </row>
    <row r="7887" spans="2:2" x14ac:dyDescent="0.2">
      <c r="B7887" s="106"/>
    </row>
    <row r="7888" spans="2:2" x14ac:dyDescent="0.2">
      <c r="B7888" s="106"/>
    </row>
    <row r="7889" spans="2:2" x14ac:dyDescent="0.2">
      <c r="B7889" s="106"/>
    </row>
    <row r="7890" spans="2:2" x14ac:dyDescent="0.2">
      <c r="B7890" s="106"/>
    </row>
    <row r="7891" spans="2:2" x14ac:dyDescent="0.2">
      <c r="B7891" s="106"/>
    </row>
    <row r="7892" spans="2:2" x14ac:dyDescent="0.2">
      <c r="B7892" s="106"/>
    </row>
    <row r="7893" spans="2:2" x14ac:dyDescent="0.2">
      <c r="B7893" s="106"/>
    </row>
    <row r="7894" spans="2:2" x14ac:dyDescent="0.2">
      <c r="B7894" s="106"/>
    </row>
    <row r="7895" spans="2:2" x14ac:dyDescent="0.2">
      <c r="B7895" s="106"/>
    </row>
    <row r="7896" spans="2:2" x14ac:dyDescent="0.2">
      <c r="B7896" s="106"/>
    </row>
    <row r="7897" spans="2:2" x14ac:dyDescent="0.2">
      <c r="B7897" s="106"/>
    </row>
    <row r="7898" spans="2:2" x14ac:dyDescent="0.2">
      <c r="B7898" s="106"/>
    </row>
    <row r="7899" spans="2:2" x14ac:dyDescent="0.2">
      <c r="B7899" s="106"/>
    </row>
    <row r="7900" spans="2:2" x14ac:dyDescent="0.2">
      <c r="B7900" s="106"/>
    </row>
    <row r="7901" spans="2:2" x14ac:dyDescent="0.2">
      <c r="B7901" s="106"/>
    </row>
    <row r="7902" spans="2:2" x14ac:dyDescent="0.2">
      <c r="B7902" s="106"/>
    </row>
    <row r="7903" spans="2:2" x14ac:dyDescent="0.2">
      <c r="B7903" s="106"/>
    </row>
    <row r="7904" spans="2:2" x14ac:dyDescent="0.2">
      <c r="B7904" s="106"/>
    </row>
    <row r="7905" spans="2:2" x14ac:dyDescent="0.2">
      <c r="B7905" s="106"/>
    </row>
    <row r="7906" spans="2:2" x14ac:dyDescent="0.2">
      <c r="B7906" s="106"/>
    </row>
    <row r="7907" spans="2:2" x14ac:dyDescent="0.2">
      <c r="B7907" s="106"/>
    </row>
    <row r="7908" spans="2:2" x14ac:dyDescent="0.2">
      <c r="B7908" s="106"/>
    </row>
    <row r="7909" spans="2:2" x14ac:dyDescent="0.2">
      <c r="B7909" s="106"/>
    </row>
    <row r="7910" spans="2:2" x14ac:dyDescent="0.2">
      <c r="B7910" s="106"/>
    </row>
    <row r="7911" spans="2:2" x14ac:dyDescent="0.2">
      <c r="B7911" s="106"/>
    </row>
    <row r="7912" spans="2:2" x14ac:dyDescent="0.2">
      <c r="B7912" s="106"/>
    </row>
    <row r="7913" spans="2:2" x14ac:dyDescent="0.2">
      <c r="B7913" s="106"/>
    </row>
    <row r="7914" spans="2:2" x14ac:dyDescent="0.2">
      <c r="B7914" s="106"/>
    </row>
    <row r="7915" spans="2:2" x14ac:dyDescent="0.2">
      <c r="B7915" s="106"/>
    </row>
    <row r="7916" spans="2:2" x14ac:dyDescent="0.2">
      <c r="B7916" s="106"/>
    </row>
    <row r="7917" spans="2:2" x14ac:dyDescent="0.2">
      <c r="B7917" s="106"/>
    </row>
    <row r="7918" spans="2:2" x14ac:dyDescent="0.2">
      <c r="B7918" s="106"/>
    </row>
    <row r="7919" spans="2:2" x14ac:dyDescent="0.2">
      <c r="B7919" s="106"/>
    </row>
    <row r="7920" spans="2:2" x14ac:dyDescent="0.2">
      <c r="B7920" s="106"/>
    </row>
    <row r="7921" spans="2:2" x14ac:dyDescent="0.2">
      <c r="B7921" s="106"/>
    </row>
    <row r="7922" spans="2:2" x14ac:dyDescent="0.2">
      <c r="B7922" s="106"/>
    </row>
    <row r="7923" spans="2:2" x14ac:dyDescent="0.2">
      <c r="B7923" s="106"/>
    </row>
    <row r="7924" spans="2:2" x14ac:dyDescent="0.2">
      <c r="B7924" s="106"/>
    </row>
    <row r="7925" spans="2:2" x14ac:dyDescent="0.2">
      <c r="B7925" s="106"/>
    </row>
    <row r="7926" spans="2:2" x14ac:dyDescent="0.2">
      <c r="B7926" s="106"/>
    </row>
    <row r="7927" spans="2:2" x14ac:dyDescent="0.2">
      <c r="B7927" s="106"/>
    </row>
    <row r="7928" spans="2:2" x14ac:dyDescent="0.2">
      <c r="B7928" s="106"/>
    </row>
    <row r="7929" spans="2:2" x14ac:dyDescent="0.2">
      <c r="B7929" s="106"/>
    </row>
    <row r="7930" spans="2:2" x14ac:dyDescent="0.2">
      <c r="B7930" s="106"/>
    </row>
    <row r="7931" spans="2:2" x14ac:dyDescent="0.2">
      <c r="B7931" s="106"/>
    </row>
    <row r="7932" spans="2:2" x14ac:dyDescent="0.2">
      <c r="B7932" s="106"/>
    </row>
    <row r="7933" spans="2:2" x14ac:dyDescent="0.2">
      <c r="B7933" s="106"/>
    </row>
    <row r="7934" spans="2:2" x14ac:dyDescent="0.2">
      <c r="B7934" s="106"/>
    </row>
    <row r="7935" spans="2:2" x14ac:dyDescent="0.2">
      <c r="B7935" s="106"/>
    </row>
    <row r="7936" spans="2:2" x14ac:dyDescent="0.2">
      <c r="B7936" s="106"/>
    </row>
    <row r="7937" spans="2:2" x14ac:dyDescent="0.2">
      <c r="B7937" s="106"/>
    </row>
    <row r="7938" spans="2:2" x14ac:dyDescent="0.2">
      <c r="B7938" s="106"/>
    </row>
    <row r="7939" spans="2:2" x14ac:dyDescent="0.2">
      <c r="B7939" s="106"/>
    </row>
    <row r="7940" spans="2:2" x14ac:dyDescent="0.2">
      <c r="B7940" s="106"/>
    </row>
    <row r="7941" spans="2:2" x14ac:dyDescent="0.2">
      <c r="B7941" s="106"/>
    </row>
    <row r="7942" spans="2:2" x14ac:dyDescent="0.2">
      <c r="B7942" s="106"/>
    </row>
    <row r="7943" spans="2:2" x14ac:dyDescent="0.2">
      <c r="B7943" s="106"/>
    </row>
    <row r="7944" spans="2:2" x14ac:dyDescent="0.2">
      <c r="B7944" s="106"/>
    </row>
    <row r="7945" spans="2:2" x14ac:dyDescent="0.2">
      <c r="B7945" s="106"/>
    </row>
    <row r="7946" spans="2:2" x14ac:dyDescent="0.2">
      <c r="B7946" s="106"/>
    </row>
    <row r="7947" spans="2:2" x14ac:dyDescent="0.2">
      <c r="B7947" s="106"/>
    </row>
    <row r="7948" spans="2:2" x14ac:dyDescent="0.2">
      <c r="B7948" s="106"/>
    </row>
    <row r="7949" spans="2:2" x14ac:dyDescent="0.2">
      <c r="B7949" s="106"/>
    </row>
    <row r="7950" spans="2:2" x14ac:dyDescent="0.2">
      <c r="B7950" s="106"/>
    </row>
    <row r="7951" spans="2:2" x14ac:dyDescent="0.2">
      <c r="B7951" s="106"/>
    </row>
    <row r="7952" spans="2:2" x14ac:dyDescent="0.2">
      <c r="B7952" s="106"/>
    </row>
    <row r="7953" spans="2:2" x14ac:dyDescent="0.2">
      <c r="B7953" s="106"/>
    </row>
    <row r="7954" spans="2:2" x14ac:dyDescent="0.2">
      <c r="B7954" s="106"/>
    </row>
    <row r="7955" spans="2:2" x14ac:dyDescent="0.2">
      <c r="B7955" s="106"/>
    </row>
    <row r="7956" spans="2:2" x14ac:dyDescent="0.2">
      <c r="B7956" s="106"/>
    </row>
    <row r="7957" spans="2:2" x14ac:dyDescent="0.2">
      <c r="B7957" s="106"/>
    </row>
    <row r="7958" spans="2:2" x14ac:dyDescent="0.2">
      <c r="B7958" s="106"/>
    </row>
    <row r="7959" spans="2:2" x14ac:dyDescent="0.2">
      <c r="B7959" s="106"/>
    </row>
    <row r="7960" spans="2:2" x14ac:dyDescent="0.2">
      <c r="B7960" s="106"/>
    </row>
    <row r="7961" spans="2:2" x14ac:dyDescent="0.2">
      <c r="B7961" s="106"/>
    </row>
    <row r="7962" spans="2:2" x14ac:dyDescent="0.2">
      <c r="B7962" s="106"/>
    </row>
    <row r="7963" spans="2:2" x14ac:dyDescent="0.2">
      <c r="B7963" s="106"/>
    </row>
    <row r="7964" spans="2:2" x14ac:dyDescent="0.2">
      <c r="B7964" s="106"/>
    </row>
    <row r="7965" spans="2:2" x14ac:dyDescent="0.2">
      <c r="B7965" s="106"/>
    </row>
    <row r="7966" spans="2:2" x14ac:dyDescent="0.2">
      <c r="B7966" s="106"/>
    </row>
    <row r="7967" spans="2:2" x14ac:dyDescent="0.2">
      <c r="B7967" s="106"/>
    </row>
    <row r="7968" spans="2:2" x14ac:dyDescent="0.2">
      <c r="B7968" s="106"/>
    </row>
    <row r="7969" spans="2:2" x14ac:dyDescent="0.2">
      <c r="B7969" s="106"/>
    </row>
    <row r="7970" spans="2:2" x14ac:dyDescent="0.2">
      <c r="B7970" s="106"/>
    </row>
    <row r="7971" spans="2:2" x14ac:dyDescent="0.2">
      <c r="B7971" s="106"/>
    </row>
    <row r="7972" spans="2:2" x14ac:dyDescent="0.2">
      <c r="B7972" s="106"/>
    </row>
    <row r="7973" spans="2:2" x14ac:dyDescent="0.2">
      <c r="B7973" s="106"/>
    </row>
    <row r="7974" spans="2:2" x14ac:dyDescent="0.2">
      <c r="B7974" s="106"/>
    </row>
    <row r="7975" spans="2:2" x14ac:dyDescent="0.2">
      <c r="B7975" s="106"/>
    </row>
    <row r="7976" spans="2:2" x14ac:dyDescent="0.2">
      <c r="B7976" s="106"/>
    </row>
    <row r="7977" spans="2:2" x14ac:dyDescent="0.2">
      <c r="B7977" s="106"/>
    </row>
    <row r="7978" spans="2:2" x14ac:dyDescent="0.2">
      <c r="B7978" s="106"/>
    </row>
    <row r="7979" spans="2:2" x14ac:dyDescent="0.2">
      <c r="B7979" s="106"/>
    </row>
    <row r="7980" spans="2:2" x14ac:dyDescent="0.2">
      <c r="B7980" s="106"/>
    </row>
    <row r="7981" spans="2:2" x14ac:dyDescent="0.2">
      <c r="B7981" s="106"/>
    </row>
    <row r="7982" spans="2:2" x14ac:dyDescent="0.2">
      <c r="B7982" s="106"/>
    </row>
    <row r="7983" spans="2:2" x14ac:dyDescent="0.2">
      <c r="B7983" s="106"/>
    </row>
    <row r="7984" spans="2:2" x14ac:dyDescent="0.2">
      <c r="B7984" s="106"/>
    </row>
    <row r="7985" spans="2:2" x14ac:dyDescent="0.2">
      <c r="B7985" s="106"/>
    </row>
    <row r="7986" spans="2:2" x14ac:dyDescent="0.2">
      <c r="B7986" s="106"/>
    </row>
    <row r="7987" spans="2:2" x14ac:dyDescent="0.2">
      <c r="B7987" s="106"/>
    </row>
    <row r="7988" spans="2:2" x14ac:dyDescent="0.2">
      <c r="B7988" s="106"/>
    </row>
    <row r="7989" spans="2:2" x14ac:dyDescent="0.2">
      <c r="B7989" s="106"/>
    </row>
    <row r="7990" spans="2:2" x14ac:dyDescent="0.2">
      <c r="B7990" s="106"/>
    </row>
    <row r="7991" spans="2:2" x14ac:dyDescent="0.2">
      <c r="B7991" s="106"/>
    </row>
    <row r="7992" spans="2:2" x14ac:dyDescent="0.2">
      <c r="B7992" s="106"/>
    </row>
    <row r="7993" spans="2:2" x14ac:dyDescent="0.2">
      <c r="B7993" s="106"/>
    </row>
    <row r="7994" spans="2:2" x14ac:dyDescent="0.2">
      <c r="B7994" s="106"/>
    </row>
    <row r="7995" spans="2:2" x14ac:dyDescent="0.2">
      <c r="B7995" s="106"/>
    </row>
    <row r="7996" spans="2:2" x14ac:dyDescent="0.2">
      <c r="B7996" s="106"/>
    </row>
    <row r="7997" spans="2:2" x14ac:dyDescent="0.2">
      <c r="B7997" s="106"/>
    </row>
    <row r="7998" spans="2:2" x14ac:dyDescent="0.2">
      <c r="B7998" s="106"/>
    </row>
    <row r="7999" spans="2:2" x14ac:dyDescent="0.2">
      <c r="B7999" s="106"/>
    </row>
    <row r="8000" spans="2:2" x14ac:dyDescent="0.2">
      <c r="B8000" s="106"/>
    </row>
    <row r="8001" spans="2:2" x14ac:dyDescent="0.2">
      <c r="B8001" s="106"/>
    </row>
    <row r="8002" spans="2:2" x14ac:dyDescent="0.2">
      <c r="B8002" s="106"/>
    </row>
    <row r="8003" spans="2:2" x14ac:dyDescent="0.2">
      <c r="B8003" s="106"/>
    </row>
    <row r="8004" spans="2:2" x14ac:dyDescent="0.2">
      <c r="B8004" s="106"/>
    </row>
    <row r="8005" spans="2:2" x14ac:dyDescent="0.2">
      <c r="B8005" s="106"/>
    </row>
    <row r="8006" spans="2:2" x14ac:dyDescent="0.2">
      <c r="B8006" s="106"/>
    </row>
    <row r="8007" spans="2:2" x14ac:dyDescent="0.2">
      <c r="B8007" s="106"/>
    </row>
    <row r="8008" spans="2:2" x14ac:dyDescent="0.2">
      <c r="B8008" s="106"/>
    </row>
    <row r="8009" spans="2:2" x14ac:dyDescent="0.2">
      <c r="B8009" s="106"/>
    </row>
    <row r="8010" spans="2:2" x14ac:dyDescent="0.2">
      <c r="B8010" s="106"/>
    </row>
    <row r="8011" spans="2:2" x14ac:dyDescent="0.2">
      <c r="B8011" s="106"/>
    </row>
    <row r="8012" spans="2:2" x14ac:dyDescent="0.2">
      <c r="B8012" s="106"/>
    </row>
    <row r="8013" spans="2:2" x14ac:dyDescent="0.2">
      <c r="B8013" s="106"/>
    </row>
    <row r="8014" spans="2:2" x14ac:dyDescent="0.2">
      <c r="B8014" s="106"/>
    </row>
    <row r="8015" spans="2:2" x14ac:dyDescent="0.2">
      <c r="B8015" s="106"/>
    </row>
    <row r="8016" spans="2:2" x14ac:dyDescent="0.2">
      <c r="B8016" s="106"/>
    </row>
    <row r="8017" spans="2:2" x14ac:dyDescent="0.2">
      <c r="B8017" s="106"/>
    </row>
    <row r="8018" spans="2:2" x14ac:dyDescent="0.2">
      <c r="B8018" s="106"/>
    </row>
    <row r="8019" spans="2:2" x14ac:dyDescent="0.2">
      <c r="B8019" s="106"/>
    </row>
    <row r="8020" spans="2:2" x14ac:dyDescent="0.2">
      <c r="B8020" s="106"/>
    </row>
    <row r="8021" spans="2:2" x14ac:dyDescent="0.2">
      <c r="B8021" s="106"/>
    </row>
    <row r="8022" spans="2:2" x14ac:dyDescent="0.2">
      <c r="B8022" s="106"/>
    </row>
    <row r="8023" spans="2:2" x14ac:dyDescent="0.2">
      <c r="B8023" s="106"/>
    </row>
    <row r="8024" spans="2:2" x14ac:dyDescent="0.2">
      <c r="B8024" s="106"/>
    </row>
    <row r="8025" spans="2:2" x14ac:dyDescent="0.2">
      <c r="B8025" s="106"/>
    </row>
    <row r="8026" spans="2:2" x14ac:dyDescent="0.2">
      <c r="B8026" s="106"/>
    </row>
    <row r="8027" spans="2:2" x14ac:dyDescent="0.2">
      <c r="B8027" s="106"/>
    </row>
    <row r="8028" spans="2:2" x14ac:dyDescent="0.2">
      <c r="B8028" s="106"/>
    </row>
    <row r="8029" spans="2:2" x14ac:dyDescent="0.2">
      <c r="B8029" s="106"/>
    </row>
    <row r="8030" spans="2:2" x14ac:dyDescent="0.2">
      <c r="B8030" s="106"/>
    </row>
    <row r="8031" spans="2:2" x14ac:dyDescent="0.2">
      <c r="B8031" s="106"/>
    </row>
    <row r="8032" spans="2:2" x14ac:dyDescent="0.2">
      <c r="B8032" s="106"/>
    </row>
    <row r="8033" spans="2:2" x14ac:dyDescent="0.2">
      <c r="B8033" s="106"/>
    </row>
    <row r="8034" spans="2:2" x14ac:dyDescent="0.2">
      <c r="B8034" s="106"/>
    </row>
    <row r="8035" spans="2:2" x14ac:dyDescent="0.2">
      <c r="B8035" s="106"/>
    </row>
    <row r="8036" spans="2:2" x14ac:dyDescent="0.2">
      <c r="B8036" s="106"/>
    </row>
    <row r="8037" spans="2:2" x14ac:dyDescent="0.2">
      <c r="B8037" s="106"/>
    </row>
    <row r="8038" spans="2:2" x14ac:dyDescent="0.2">
      <c r="B8038" s="106"/>
    </row>
    <row r="8039" spans="2:2" x14ac:dyDescent="0.2">
      <c r="B8039" s="106"/>
    </row>
    <row r="8040" spans="2:2" x14ac:dyDescent="0.2">
      <c r="B8040" s="106"/>
    </row>
    <row r="8041" spans="2:2" x14ac:dyDescent="0.2">
      <c r="B8041" s="106"/>
    </row>
    <row r="8042" spans="2:2" x14ac:dyDescent="0.2">
      <c r="B8042" s="106"/>
    </row>
    <row r="8043" spans="2:2" x14ac:dyDescent="0.2">
      <c r="B8043" s="106"/>
    </row>
    <row r="8044" spans="2:2" x14ac:dyDescent="0.2">
      <c r="B8044" s="106"/>
    </row>
    <row r="8045" spans="2:2" x14ac:dyDescent="0.2">
      <c r="B8045" s="106"/>
    </row>
    <row r="8046" spans="2:2" x14ac:dyDescent="0.2">
      <c r="B8046" s="106"/>
    </row>
    <row r="8047" spans="2:2" x14ac:dyDescent="0.2">
      <c r="B8047" s="106"/>
    </row>
    <row r="8048" spans="2:2" x14ac:dyDescent="0.2">
      <c r="B8048" s="106"/>
    </row>
    <row r="8049" spans="2:2" x14ac:dyDescent="0.2">
      <c r="B8049" s="106"/>
    </row>
    <row r="8050" spans="2:2" x14ac:dyDescent="0.2">
      <c r="B8050" s="106"/>
    </row>
    <row r="8051" spans="2:2" x14ac:dyDescent="0.2">
      <c r="B8051" s="106"/>
    </row>
    <row r="8052" spans="2:2" x14ac:dyDescent="0.2">
      <c r="B8052" s="106"/>
    </row>
    <row r="8053" spans="2:2" x14ac:dyDescent="0.2">
      <c r="B8053" s="106"/>
    </row>
    <row r="8054" spans="2:2" x14ac:dyDescent="0.2">
      <c r="B8054" s="106"/>
    </row>
    <row r="8055" spans="2:2" x14ac:dyDescent="0.2">
      <c r="B8055" s="106"/>
    </row>
    <row r="8056" spans="2:2" x14ac:dyDescent="0.2">
      <c r="B8056" s="106"/>
    </row>
    <row r="8057" spans="2:2" x14ac:dyDescent="0.2">
      <c r="B8057" s="106"/>
    </row>
    <row r="8058" spans="2:2" x14ac:dyDescent="0.2">
      <c r="B8058" s="106"/>
    </row>
    <row r="8059" spans="2:2" x14ac:dyDescent="0.2">
      <c r="B8059" s="106"/>
    </row>
    <row r="8060" spans="2:2" x14ac:dyDescent="0.2">
      <c r="B8060" s="106"/>
    </row>
    <row r="8061" spans="2:2" x14ac:dyDescent="0.2">
      <c r="B8061" s="106"/>
    </row>
    <row r="8062" spans="2:2" x14ac:dyDescent="0.2">
      <c r="B8062" s="106"/>
    </row>
    <row r="8063" spans="2:2" x14ac:dyDescent="0.2">
      <c r="B8063" s="106"/>
    </row>
    <row r="8064" spans="2:2" x14ac:dyDescent="0.2">
      <c r="B8064" s="106"/>
    </row>
    <row r="8065" spans="2:2" x14ac:dyDescent="0.2">
      <c r="B8065" s="106"/>
    </row>
    <row r="8066" spans="2:2" x14ac:dyDescent="0.2">
      <c r="B8066" s="106"/>
    </row>
    <row r="8067" spans="2:2" x14ac:dyDescent="0.2">
      <c r="B8067" s="106"/>
    </row>
    <row r="8068" spans="2:2" x14ac:dyDescent="0.2">
      <c r="B8068" s="106"/>
    </row>
    <row r="8069" spans="2:2" x14ac:dyDescent="0.2">
      <c r="B8069" s="106"/>
    </row>
    <row r="8070" spans="2:2" x14ac:dyDescent="0.2">
      <c r="B8070" s="106"/>
    </row>
    <row r="8071" spans="2:2" x14ac:dyDescent="0.2">
      <c r="B8071" s="106"/>
    </row>
    <row r="8072" spans="2:2" x14ac:dyDescent="0.2">
      <c r="B8072" s="106"/>
    </row>
    <row r="8073" spans="2:2" x14ac:dyDescent="0.2">
      <c r="B8073" s="106"/>
    </row>
    <row r="8074" spans="2:2" x14ac:dyDescent="0.2">
      <c r="B8074" s="106"/>
    </row>
    <row r="8075" spans="2:2" x14ac:dyDescent="0.2">
      <c r="B8075" s="106"/>
    </row>
    <row r="8076" spans="2:2" x14ac:dyDescent="0.2">
      <c r="B8076" s="106"/>
    </row>
    <row r="8077" spans="2:2" x14ac:dyDescent="0.2">
      <c r="B8077" s="106"/>
    </row>
    <row r="8078" spans="2:2" x14ac:dyDescent="0.2">
      <c r="B8078" s="106"/>
    </row>
    <row r="8079" spans="2:2" x14ac:dyDescent="0.2">
      <c r="B8079" s="106"/>
    </row>
    <row r="8080" spans="2:2" x14ac:dyDescent="0.2">
      <c r="B8080" s="106"/>
    </row>
    <row r="8081" spans="2:2" x14ac:dyDescent="0.2">
      <c r="B8081" s="106"/>
    </row>
    <row r="8082" spans="2:2" x14ac:dyDescent="0.2">
      <c r="B8082" s="106"/>
    </row>
    <row r="8083" spans="2:2" x14ac:dyDescent="0.2">
      <c r="B8083" s="106"/>
    </row>
    <row r="8084" spans="2:2" x14ac:dyDescent="0.2">
      <c r="B8084" s="106"/>
    </row>
    <row r="8085" spans="2:2" x14ac:dyDescent="0.2">
      <c r="B8085" s="106"/>
    </row>
    <row r="8086" spans="2:2" x14ac:dyDescent="0.2">
      <c r="B8086" s="106"/>
    </row>
    <row r="8087" spans="2:2" x14ac:dyDescent="0.2">
      <c r="B8087" s="106"/>
    </row>
    <row r="8088" spans="2:2" x14ac:dyDescent="0.2">
      <c r="B8088" s="106"/>
    </row>
    <row r="8089" spans="2:2" x14ac:dyDescent="0.2">
      <c r="B8089" s="106"/>
    </row>
    <row r="8090" spans="2:2" x14ac:dyDescent="0.2">
      <c r="B8090" s="106"/>
    </row>
    <row r="8091" spans="2:2" x14ac:dyDescent="0.2">
      <c r="B8091" s="106"/>
    </row>
    <row r="8092" spans="2:2" x14ac:dyDescent="0.2">
      <c r="B8092" s="106"/>
    </row>
    <row r="8093" spans="2:2" x14ac:dyDescent="0.2">
      <c r="B8093" s="106"/>
    </row>
    <row r="8094" spans="2:2" x14ac:dyDescent="0.2">
      <c r="B8094" s="106"/>
    </row>
    <row r="8095" spans="2:2" x14ac:dyDescent="0.2">
      <c r="B8095" s="106"/>
    </row>
    <row r="8096" spans="2:2" x14ac:dyDescent="0.2">
      <c r="B8096" s="106"/>
    </row>
    <row r="8097" spans="2:2" x14ac:dyDescent="0.2">
      <c r="B8097" s="106"/>
    </row>
    <row r="8098" spans="2:2" x14ac:dyDescent="0.2">
      <c r="B8098" s="106"/>
    </row>
    <row r="8099" spans="2:2" x14ac:dyDescent="0.2">
      <c r="B8099" s="106"/>
    </row>
    <row r="8100" spans="2:2" x14ac:dyDescent="0.2">
      <c r="B8100" s="106"/>
    </row>
    <row r="8101" spans="2:2" x14ac:dyDescent="0.2">
      <c r="B8101" s="106"/>
    </row>
    <row r="8102" spans="2:2" x14ac:dyDescent="0.2">
      <c r="B8102" s="106"/>
    </row>
    <row r="8103" spans="2:2" x14ac:dyDescent="0.2">
      <c r="B8103" s="106"/>
    </row>
    <row r="8104" spans="2:2" x14ac:dyDescent="0.2">
      <c r="B8104" s="106"/>
    </row>
    <row r="8105" spans="2:2" x14ac:dyDescent="0.2">
      <c r="B8105" s="106"/>
    </row>
    <row r="8106" spans="2:2" x14ac:dyDescent="0.2">
      <c r="B8106" s="106"/>
    </row>
    <row r="8107" spans="2:2" x14ac:dyDescent="0.2">
      <c r="B8107" s="106"/>
    </row>
    <row r="8108" spans="2:2" x14ac:dyDescent="0.2">
      <c r="B8108" s="106"/>
    </row>
    <row r="8109" spans="2:2" x14ac:dyDescent="0.2">
      <c r="B8109" s="106"/>
    </row>
    <row r="8110" spans="2:2" x14ac:dyDescent="0.2">
      <c r="B8110" s="106"/>
    </row>
    <row r="8111" spans="2:2" x14ac:dyDescent="0.2">
      <c r="B8111" s="106"/>
    </row>
    <row r="8112" spans="2:2" x14ac:dyDescent="0.2">
      <c r="B8112" s="106"/>
    </row>
    <row r="8113" spans="2:2" x14ac:dyDescent="0.2">
      <c r="B8113" s="106"/>
    </row>
    <row r="8114" spans="2:2" x14ac:dyDescent="0.2">
      <c r="B8114" s="106"/>
    </row>
    <row r="8115" spans="2:2" x14ac:dyDescent="0.2">
      <c r="B8115" s="106"/>
    </row>
    <row r="8116" spans="2:2" x14ac:dyDescent="0.2">
      <c r="B8116" s="106"/>
    </row>
    <row r="8117" spans="2:2" x14ac:dyDescent="0.2">
      <c r="B8117" s="106"/>
    </row>
    <row r="8118" spans="2:2" x14ac:dyDescent="0.2">
      <c r="B8118" s="106"/>
    </row>
    <row r="8119" spans="2:2" x14ac:dyDescent="0.2">
      <c r="B8119" s="106"/>
    </row>
    <row r="8120" spans="2:2" x14ac:dyDescent="0.2">
      <c r="B8120" s="106"/>
    </row>
    <row r="8121" spans="2:2" x14ac:dyDescent="0.2">
      <c r="B8121" s="106"/>
    </row>
    <row r="8122" spans="2:2" x14ac:dyDescent="0.2">
      <c r="B8122" s="106"/>
    </row>
    <row r="8123" spans="2:2" x14ac:dyDescent="0.2">
      <c r="B8123" s="106"/>
    </row>
    <row r="8124" spans="2:2" x14ac:dyDescent="0.2">
      <c r="B8124" s="106"/>
    </row>
    <row r="8125" spans="2:2" x14ac:dyDescent="0.2">
      <c r="B8125" s="106"/>
    </row>
    <row r="8126" spans="2:2" x14ac:dyDescent="0.2">
      <c r="B8126" s="106"/>
    </row>
    <row r="8127" spans="2:2" x14ac:dyDescent="0.2">
      <c r="B8127" s="106"/>
    </row>
    <row r="8128" spans="2:2" x14ac:dyDescent="0.2">
      <c r="B8128" s="106"/>
    </row>
    <row r="8129" spans="2:2" x14ac:dyDescent="0.2">
      <c r="B8129" s="106"/>
    </row>
    <row r="8130" spans="2:2" x14ac:dyDescent="0.2">
      <c r="B8130" s="106"/>
    </row>
    <row r="8131" spans="2:2" x14ac:dyDescent="0.2">
      <c r="B8131" s="106"/>
    </row>
    <row r="8132" spans="2:2" x14ac:dyDescent="0.2">
      <c r="B8132" s="106"/>
    </row>
    <row r="8133" spans="2:2" x14ac:dyDescent="0.2">
      <c r="B8133" s="106"/>
    </row>
    <row r="8134" spans="2:2" x14ac:dyDescent="0.2">
      <c r="B8134" s="106"/>
    </row>
    <row r="8135" spans="2:2" x14ac:dyDescent="0.2">
      <c r="B8135" s="106"/>
    </row>
    <row r="8136" spans="2:2" x14ac:dyDescent="0.2">
      <c r="B8136" s="106"/>
    </row>
    <row r="8137" spans="2:2" x14ac:dyDescent="0.2">
      <c r="B8137" s="106"/>
    </row>
    <row r="8138" spans="2:2" x14ac:dyDescent="0.2">
      <c r="B8138" s="106"/>
    </row>
    <row r="8139" spans="2:2" x14ac:dyDescent="0.2">
      <c r="B8139" s="106"/>
    </row>
    <row r="8140" spans="2:2" x14ac:dyDescent="0.2">
      <c r="B8140" s="106"/>
    </row>
    <row r="8141" spans="2:2" x14ac:dyDescent="0.2">
      <c r="B8141" s="106"/>
    </row>
    <row r="8142" spans="2:2" x14ac:dyDescent="0.2">
      <c r="B8142" s="106"/>
    </row>
    <row r="8143" spans="2:2" x14ac:dyDescent="0.2">
      <c r="B8143" s="106"/>
    </row>
    <row r="8144" spans="2:2" x14ac:dyDescent="0.2">
      <c r="B8144" s="106"/>
    </row>
    <row r="8145" spans="2:2" x14ac:dyDescent="0.2">
      <c r="B8145" s="106"/>
    </row>
    <row r="8146" spans="2:2" x14ac:dyDescent="0.2">
      <c r="B8146" s="106"/>
    </row>
    <row r="8147" spans="2:2" x14ac:dyDescent="0.2">
      <c r="B8147" s="106"/>
    </row>
    <row r="8148" spans="2:2" x14ac:dyDescent="0.2">
      <c r="B8148" s="106"/>
    </row>
    <row r="8149" spans="2:2" x14ac:dyDescent="0.2">
      <c r="B8149" s="106"/>
    </row>
    <row r="8150" spans="2:2" x14ac:dyDescent="0.2">
      <c r="B8150" s="106"/>
    </row>
    <row r="8151" spans="2:2" x14ac:dyDescent="0.2">
      <c r="B8151" s="106"/>
    </row>
    <row r="8152" spans="2:2" x14ac:dyDescent="0.2">
      <c r="B8152" s="106"/>
    </row>
    <row r="8153" spans="2:2" x14ac:dyDescent="0.2">
      <c r="B8153" s="106"/>
    </row>
    <row r="8154" spans="2:2" x14ac:dyDescent="0.2">
      <c r="B8154" s="106"/>
    </row>
    <row r="8155" spans="2:2" x14ac:dyDescent="0.2">
      <c r="B8155" s="106"/>
    </row>
    <row r="8156" spans="2:2" x14ac:dyDescent="0.2">
      <c r="B8156" s="106"/>
    </row>
    <row r="8157" spans="2:2" x14ac:dyDescent="0.2">
      <c r="B8157" s="106"/>
    </row>
    <row r="8158" spans="2:2" x14ac:dyDescent="0.2">
      <c r="B8158" s="106"/>
    </row>
    <row r="8159" spans="2:2" x14ac:dyDescent="0.2">
      <c r="B8159" s="106"/>
    </row>
    <row r="8160" spans="2:2" x14ac:dyDescent="0.2">
      <c r="B8160" s="106"/>
    </row>
    <row r="8161" spans="2:2" x14ac:dyDescent="0.2">
      <c r="B8161" s="106"/>
    </row>
    <row r="8162" spans="2:2" x14ac:dyDescent="0.2">
      <c r="B8162" s="106"/>
    </row>
    <row r="8163" spans="2:2" x14ac:dyDescent="0.2">
      <c r="B8163" s="106"/>
    </row>
    <row r="8164" spans="2:2" x14ac:dyDescent="0.2">
      <c r="B8164" s="106"/>
    </row>
    <row r="8165" spans="2:2" x14ac:dyDescent="0.2">
      <c r="B8165" s="106"/>
    </row>
    <row r="8166" spans="2:2" x14ac:dyDescent="0.2">
      <c r="B8166" s="106"/>
    </row>
    <row r="8167" spans="2:2" x14ac:dyDescent="0.2">
      <c r="B8167" s="106"/>
    </row>
    <row r="8168" spans="2:2" x14ac:dyDescent="0.2">
      <c r="B8168" s="106"/>
    </row>
    <row r="8169" spans="2:2" x14ac:dyDescent="0.2">
      <c r="B8169" s="106"/>
    </row>
    <row r="8170" spans="2:2" x14ac:dyDescent="0.2">
      <c r="B8170" s="106"/>
    </row>
    <row r="8171" spans="2:2" x14ac:dyDescent="0.2">
      <c r="B8171" s="106"/>
    </row>
    <row r="8172" spans="2:2" x14ac:dyDescent="0.2">
      <c r="B8172" s="106"/>
    </row>
    <row r="8173" spans="2:2" x14ac:dyDescent="0.2">
      <c r="B8173" s="106"/>
    </row>
    <row r="8174" spans="2:2" x14ac:dyDescent="0.2">
      <c r="B8174" s="106"/>
    </row>
    <row r="8175" spans="2:2" x14ac:dyDescent="0.2">
      <c r="B8175" s="106"/>
    </row>
    <row r="8176" spans="2:2" x14ac:dyDescent="0.2">
      <c r="B8176" s="106"/>
    </row>
    <row r="8177" spans="2:2" x14ac:dyDescent="0.2">
      <c r="B8177" s="106"/>
    </row>
    <row r="8178" spans="2:2" x14ac:dyDescent="0.2">
      <c r="B8178" s="106"/>
    </row>
    <row r="8179" spans="2:2" x14ac:dyDescent="0.2">
      <c r="B8179" s="106"/>
    </row>
    <row r="8180" spans="2:2" x14ac:dyDescent="0.2">
      <c r="B8180" s="106"/>
    </row>
    <row r="8181" spans="2:2" x14ac:dyDescent="0.2">
      <c r="B8181" s="106"/>
    </row>
    <row r="8182" spans="2:2" x14ac:dyDescent="0.2">
      <c r="B8182" s="106"/>
    </row>
    <row r="8183" spans="2:2" x14ac:dyDescent="0.2">
      <c r="B8183" s="106"/>
    </row>
    <row r="8184" spans="2:2" x14ac:dyDescent="0.2">
      <c r="B8184" s="106"/>
    </row>
    <row r="8185" spans="2:2" x14ac:dyDescent="0.2">
      <c r="B8185" s="106"/>
    </row>
    <row r="8186" spans="2:2" x14ac:dyDescent="0.2">
      <c r="B8186" s="106"/>
    </row>
    <row r="8187" spans="2:2" x14ac:dyDescent="0.2">
      <c r="B8187" s="106"/>
    </row>
    <row r="8188" spans="2:2" x14ac:dyDescent="0.2">
      <c r="B8188" s="106"/>
    </row>
    <row r="8189" spans="2:2" x14ac:dyDescent="0.2">
      <c r="B8189" s="106"/>
    </row>
    <row r="8190" spans="2:2" x14ac:dyDescent="0.2">
      <c r="B8190" s="106"/>
    </row>
    <row r="8191" spans="2:2" x14ac:dyDescent="0.2">
      <c r="B8191" s="106"/>
    </row>
    <row r="8192" spans="2:2" x14ac:dyDescent="0.2">
      <c r="B8192" s="106"/>
    </row>
    <row r="8193" spans="2:2" x14ac:dyDescent="0.2">
      <c r="B8193" s="106"/>
    </row>
    <row r="8194" spans="2:2" x14ac:dyDescent="0.2">
      <c r="B8194" s="106"/>
    </row>
    <row r="8195" spans="2:2" x14ac:dyDescent="0.2">
      <c r="B8195" s="106"/>
    </row>
    <row r="8196" spans="2:2" x14ac:dyDescent="0.2">
      <c r="B8196" s="106"/>
    </row>
    <row r="8197" spans="2:2" x14ac:dyDescent="0.2">
      <c r="B8197" s="106"/>
    </row>
    <row r="8198" spans="2:2" x14ac:dyDescent="0.2">
      <c r="B8198" s="106"/>
    </row>
    <row r="8199" spans="2:2" x14ac:dyDescent="0.2">
      <c r="B8199" s="106"/>
    </row>
    <row r="8200" spans="2:2" x14ac:dyDescent="0.2">
      <c r="B8200" s="106"/>
    </row>
    <row r="8201" spans="2:2" x14ac:dyDescent="0.2">
      <c r="B8201" s="106"/>
    </row>
    <row r="8202" spans="2:2" x14ac:dyDescent="0.2">
      <c r="B8202" s="106"/>
    </row>
    <row r="8203" spans="2:2" x14ac:dyDescent="0.2">
      <c r="B8203" s="106"/>
    </row>
    <row r="8204" spans="2:2" x14ac:dyDescent="0.2">
      <c r="B8204" s="106"/>
    </row>
    <row r="8205" spans="2:2" x14ac:dyDescent="0.2">
      <c r="B8205" s="106"/>
    </row>
    <row r="8206" spans="2:2" x14ac:dyDescent="0.2">
      <c r="B8206" s="106"/>
    </row>
    <row r="8207" spans="2:2" x14ac:dyDescent="0.2">
      <c r="B8207" s="106"/>
    </row>
    <row r="8208" spans="2:2" x14ac:dyDescent="0.2">
      <c r="B8208" s="106"/>
    </row>
    <row r="8209" spans="2:2" x14ac:dyDescent="0.2">
      <c r="B8209" s="106"/>
    </row>
    <row r="8210" spans="2:2" x14ac:dyDescent="0.2">
      <c r="B8210" s="106"/>
    </row>
    <row r="8211" spans="2:2" x14ac:dyDescent="0.2">
      <c r="B8211" s="106"/>
    </row>
    <row r="8212" spans="2:2" x14ac:dyDescent="0.2">
      <c r="B8212" s="106"/>
    </row>
    <row r="8213" spans="2:2" x14ac:dyDescent="0.2">
      <c r="B8213" s="106"/>
    </row>
    <row r="8214" spans="2:2" x14ac:dyDescent="0.2">
      <c r="B8214" s="106"/>
    </row>
    <row r="8215" spans="2:2" x14ac:dyDescent="0.2">
      <c r="B8215" s="106"/>
    </row>
    <row r="8216" spans="2:2" x14ac:dyDescent="0.2">
      <c r="B8216" s="106"/>
    </row>
    <row r="8217" spans="2:2" x14ac:dyDescent="0.2">
      <c r="B8217" s="106"/>
    </row>
    <row r="8218" spans="2:2" x14ac:dyDescent="0.2">
      <c r="B8218" s="106"/>
    </row>
    <row r="8219" spans="2:2" x14ac:dyDescent="0.2">
      <c r="B8219" s="106"/>
    </row>
    <row r="8220" spans="2:2" x14ac:dyDescent="0.2">
      <c r="B8220" s="106"/>
    </row>
    <row r="8221" spans="2:2" x14ac:dyDescent="0.2">
      <c r="B8221" s="106"/>
    </row>
    <row r="8222" spans="2:2" x14ac:dyDescent="0.2">
      <c r="B8222" s="106"/>
    </row>
    <row r="8223" spans="2:2" x14ac:dyDescent="0.2">
      <c r="B8223" s="106"/>
    </row>
    <row r="8224" spans="2:2" x14ac:dyDescent="0.2">
      <c r="B8224" s="106"/>
    </row>
    <row r="8225" spans="2:2" x14ac:dyDescent="0.2">
      <c r="B8225" s="106"/>
    </row>
    <row r="8226" spans="2:2" x14ac:dyDescent="0.2">
      <c r="B8226" s="106"/>
    </row>
    <row r="8227" spans="2:2" x14ac:dyDescent="0.2">
      <c r="B8227" s="106"/>
    </row>
    <row r="8228" spans="2:2" x14ac:dyDescent="0.2">
      <c r="B8228" s="106"/>
    </row>
    <row r="8229" spans="2:2" x14ac:dyDescent="0.2">
      <c r="B8229" s="106"/>
    </row>
    <row r="8230" spans="2:2" x14ac:dyDescent="0.2">
      <c r="B8230" s="106"/>
    </row>
    <row r="8231" spans="2:2" x14ac:dyDescent="0.2">
      <c r="B8231" s="106"/>
    </row>
    <row r="8232" spans="2:2" x14ac:dyDescent="0.2">
      <c r="B8232" s="106"/>
    </row>
    <row r="8233" spans="2:2" x14ac:dyDescent="0.2">
      <c r="B8233" s="106"/>
    </row>
    <row r="8234" spans="2:2" x14ac:dyDescent="0.2">
      <c r="B8234" s="106"/>
    </row>
    <row r="8235" spans="2:2" x14ac:dyDescent="0.2">
      <c r="B8235" s="106"/>
    </row>
    <row r="8236" spans="2:2" x14ac:dyDescent="0.2">
      <c r="B8236" s="106"/>
    </row>
    <row r="8237" spans="2:2" x14ac:dyDescent="0.2">
      <c r="B8237" s="106"/>
    </row>
    <row r="8238" spans="2:2" x14ac:dyDescent="0.2">
      <c r="B8238" s="106"/>
    </row>
    <row r="8239" spans="2:2" x14ac:dyDescent="0.2">
      <c r="B8239" s="106"/>
    </row>
    <row r="8240" spans="2:2" x14ac:dyDescent="0.2">
      <c r="B8240" s="106"/>
    </row>
    <row r="8241" spans="2:2" x14ac:dyDescent="0.2">
      <c r="B8241" s="106"/>
    </row>
    <row r="8242" spans="2:2" x14ac:dyDescent="0.2">
      <c r="B8242" s="106"/>
    </row>
    <row r="8243" spans="2:2" x14ac:dyDescent="0.2">
      <c r="B8243" s="106"/>
    </row>
    <row r="8244" spans="2:2" x14ac:dyDescent="0.2">
      <c r="B8244" s="106"/>
    </row>
    <row r="8245" spans="2:2" x14ac:dyDescent="0.2">
      <c r="B8245" s="106"/>
    </row>
    <row r="8246" spans="2:2" x14ac:dyDescent="0.2">
      <c r="B8246" s="106"/>
    </row>
    <row r="8247" spans="2:2" x14ac:dyDescent="0.2">
      <c r="B8247" s="106"/>
    </row>
    <row r="8248" spans="2:2" x14ac:dyDescent="0.2">
      <c r="B8248" s="106"/>
    </row>
    <row r="8249" spans="2:2" x14ac:dyDescent="0.2">
      <c r="B8249" s="106"/>
    </row>
    <row r="8250" spans="2:2" x14ac:dyDescent="0.2">
      <c r="B8250" s="106"/>
    </row>
    <row r="8251" spans="2:2" x14ac:dyDescent="0.2">
      <c r="B8251" s="106"/>
    </row>
    <row r="8252" spans="2:2" x14ac:dyDescent="0.2">
      <c r="B8252" s="106"/>
    </row>
    <row r="8253" spans="2:2" x14ac:dyDescent="0.2">
      <c r="B8253" s="106"/>
    </row>
    <row r="8254" spans="2:2" x14ac:dyDescent="0.2">
      <c r="B8254" s="106"/>
    </row>
    <row r="8255" spans="2:2" x14ac:dyDescent="0.2">
      <c r="B8255" s="106"/>
    </row>
    <row r="8256" spans="2:2" x14ac:dyDescent="0.2">
      <c r="B8256" s="106"/>
    </row>
    <row r="8257" spans="2:2" x14ac:dyDescent="0.2">
      <c r="B8257" s="106"/>
    </row>
    <row r="8258" spans="2:2" x14ac:dyDescent="0.2">
      <c r="B8258" s="106"/>
    </row>
    <row r="8259" spans="2:2" x14ac:dyDescent="0.2">
      <c r="B8259" s="106"/>
    </row>
    <row r="8260" spans="2:2" x14ac:dyDescent="0.2">
      <c r="B8260" s="106"/>
    </row>
    <row r="8261" spans="2:2" x14ac:dyDescent="0.2">
      <c r="B8261" s="106"/>
    </row>
    <row r="8262" spans="2:2" x14ac:dyDescent="0.2">
      <c r="B8262" s="106"/>
    </row>
    <row r="8263" spans="2:2" x14ac:dyDescent="0.2">
      <c r="B8263" s="106"/>
    </row>
    <row r="8264" spans="2:2" x14ac:dyDescent="0.2">
      <c r="B8264" s="106"/>
    </row>
    <row r="8265" spans="2:2" x14ac:dyDescent="0.2">
      <c r="B8265" s="106"/>
    </row>
    <row r="8266" spans="2:2" x14ac:dyDescent="0.2">
      <c r="B8266" s="106"/>
    </row>
    <row r="8267" spans="2:2" x14ac:dyDescent="0.2">
      <c r="B8267" s="106"/>
    </row>
    <row r="8268" spans="2:2" x14ac:dyDescent="0.2">
      <c r="B8268" s="106"/>
    </row>
    <row r="8269" spans="2:2" x14ac:dyDescent="0.2">
      <c r="B8269" s="106"/>
    </row>
    <row r="8270" spans="2:2" x14ac:dyDescent="0.2">
      <c r="B8270" s="106"/>
    </row>
    <row r="8271" spans="2:2" x14ac:dyDescent="0.2">
      <c r="B8271" s="106"/>
    </row>
    <row r="8272" spans="2:2" x14ac:dyDescent="0.2">
      <c r="B8272" s="106"/>
    </row>
    <row r="8273" spans="2:2" x14ac:dyDescent="0.2">
      <c r="B8273" s="106"/>
    </row>
    <row r="8274" spans="2:2" x14ac:dyDescent="0.2">
      <c r="B8274" s="106"/>
    </row>
    <row r="8275" spans="2:2" x14ac:dyDescent="0.2">
      <c r="B8275" s="106"/>
    </row>
    <row r="8276" spans="2:2" x14ac:dyDescent="0.2">
      <c r="B8276" s="106"/>
    </row>
    <row r="8277" spans="2:2" x14ac:dyDescent="0.2">
      <c r="B8277" s="106"/>
    </row>
    <row r="8278" spans="2:2" x14ac:dyDescent="0.2">
      <c r="B8278" s="106"/>
    </row>
    <row r="8279" spans="2:2" x14ac:dyDescent="0.2">
      <c r="B8279" s="106"/>
    </row>
    <row r="8280" spans="2:2" x14ac:dyDescent="0.2">
      <c r="B8280" s="106"/>
    </row>
    <row r="8281" spans="2:2" x14ac:dyDescent="0.2">
      <c r="B8281" s="106"/>
    </row>
    <row r="8282" spans="2:2" x14ac:dyDescent="0.2">
      <c r="B8282" s="106"/>
    </row>
    <row r="8283" spans="2:2" x14ac:dyDescent="0.2">
      <c r="B8283" s="106"/>
    </row>
    <row r="8284" spans="2:2" x14ac:dyDescent="0.2">
      <c r="B8284" s="106"/>
    </row>
    <row r="8285" spans="2:2" x14ac:dyDescent="0.2">
      <c r="B8285" s="106"/>
    </row>
    <row r="8286" spans="2:2" x14ac:dyDescent="0.2">
      <c r="B8286" s="106"/>
    </row>
    <row r="8287" spans="2:2" x14ac:dyDescent="0.2">
      <c r="B8287" s="106"/>
    </row>
    <row r="8288" spans="2:2" x14ac:dyDescent="0.2">
      <c r="B8288" s="106"/>
    </row>
    <row r="8289" spans="2:2" x14ac:dyDescent="0.2">
      <c r="B8289" s="106"/>
    </row>
    <row r="8290" spans="2:2" x14ac:dyDescent="0.2">
      <c r="B8290" s="106"/>
    </row>
    <row r="8291" spans="2:2" x14ac:dyDescent="0.2">
      <c r="B8291" s="106"/>
    </row>
    <row r="8292" spans="2:2" x14ac:dyDescent="0.2">
      <c r="B8292" s="106"/>
    </row>
    <row r="8293" spans="2:2" x14ac:dyDescent="0.2">
      <c r="B8293" s="106"/>
    </row>
    <row r="8294" spans="2:2" x14ac:dyDescent="0.2">
      <c r="B8294" s="106"/>
    </row>
    <row r="8295" spans="2:2" x14ac:dyDescent="0.2">
      <c r="B8295" s="106"/>
    </row>
    <row r="8296" spans="2:2" x14ac:dyDescent="0.2">
      <c r="B8296" s="106"/>
    </row>
    <row r="8297" spans="2:2" x14ac:dyDescent="0.2">
      <c r="B8297" s="106"/>
    </row>
    <row r="8298" spans="2:2" x14ac:dyDescent="0.2">
      <c r="B8298" s="106"/>
    </row>
    <row r="8299" spans="2:2" x14ac:dyDescent="0.2">
      <c r="B8299" s="106"/>
    </row>
    <row r="8300" spans="2:2" x14ac:dyDescent="0.2">
      <c r="B8300" s="106"/>
    </row>
    <row r="8301" spans="2:2" x14ac:dyDescent="0.2">
      <c r="B8301" s="106"/>
    </row>
    <row r="8302" spans="2:2" x14ac:dyDescent="0.2">
      <c r="B8302" s="106"/>
    </row>
    <row r="8303" spans="2:2" x14ac:dyDescent="0.2">
      <c r="B8303" s="106"/>
    </row>
    <row r="8304" spans="2:2" x14ac:dyDescent="0.2">
      <c r="B8304" s="106"/>
    </row>
    <row r="8305" spans="2:2" x14ac:dyDescent="0.2">
      <c r="B8305" s="106"/>
    </row>
    <row r="8306" spans="2:2" x14ac:dyDescent="0.2">
      <c r="B8306" s="106"/>
    </row>
    <row r="8307" spans="2:2" x14ac:dyDescent="0.2">
      <c r="B8307" s="106"/>
    </row>
    <row r="8308" spans="2:2" x14ac:dyDescent="0.2">
      <c r="B8308" s="106"/>
    </row>
    <row r="8309" spans="2:2" x14ac:dyDescent="0.2">
      <c r="B8309" s="106"/>
    </row>
    <row r="8310" spans="2:2" x14ac:dyDescent="0.2">
      <c r="B8310" s="106"/>
    </row>
    <row r="8311" spans="2:2" x14ac:dyDescent="0.2">
      <c r="B8311" s="106"/>
    </row>
    <row r="8312" spans="2:2" x14ac:dyDescent="0.2">
      <c r="B8312" s="106"/>
    </row>
    <row r="8313" spans="2:2" x14ac:dyDescent="0.2">
      <c r="B8313" s="106"/>
    </row>
    <row r="8314" spans="2:2" x14ac:dyDescent="0.2">
      <c r="B8314" s="106"/>
    </row>
    <row r="8315" spans="2:2" x14ac:dyDescent="0.2">
      <c r="B8315" s="106"/>
    </row>
    <row r="8316" spans="2:2" x14ac:dyDescent="0.2">
      <c r="B8316" s="106"/>
    </row>
    <row r="8317" spans="2:2" x14ac:dyDescent="0.2">
      <c r="B8317" s="106"/>
    </row>
    <row r="8318" spans="2:2" x14ac:dyDescent="0.2">
      <c r="B8318" s="106"/>
    </row>
    <row r="8319" spans="2:2" x14ac:dyDescent="0.2">
      <c r="B8319" s="106"/>
    </row>
    <row r="8320" spans="2:2" x14ac:dyDescent="0.2">
      <c r="B8320" s="106"/>
    </row>
    <row r="8321" spans="2:2" x14ac:dyDescent="0.2">
      <c r="B8321" s="106"/>
    </row>
    <row r="8322" spans="2:2" x14ac:dyDescent="0.2">
      <c r="B8322" s="106"/>
    </row>
    <row r="8323" spans="2:2" x14ac:dyDescent="0.2">
      <c r="B8323" s="106"/>
    </row>
    <row r="8324" spans="2:2" x14ac:dyDescent="0.2">
      <c r="B8324" s="106"/>
    </row>
    <row r="8325" spans="2:2" x14ac:dyDescent="0.2">
      <c r="B8325" s="106"/>
    </row>
    <row r="8326" spans="2:2" x14ac:dyDescent="0.2">
      <c r="B8326" s="106"/>
    </row>
    <row r="8327" spans="2:2" x14ac:dyDescent="0.2">
      <c r="B8327" s="106"/>
    </row>
    <row r="8328" spans="2:2" x14ac:dyDescent="0.2">
      <c r="B8328" s="106"/>
    </row>
    <row r="8329" spans="2:2" x14ac:dyDescent="0.2">
      <c r="B8329" s="106"/>
    </row>
    <row r="8330" spans="2:2" x14ac:dyDescent="0.2">
      <c r="B8330" s="106"/>
    </row>
    <row r="8331" spans="2:2" x14ac:dyDescent="0.2">
      <c r="B8331" s="106"/>
    </row>
    <row r="8332" spans="2:2" x14ac:dyDescent="0.2">
      <c r="B8332" s="106"/>
    </row>
    <row r="8333" spans="2:2" x14ac:dyDescent="0.2">
      <c r="B8333" s="106"/>
    </row>
    <row r="8334" spans="2:2" x14ac:dyDescent="0.2">
      <c r="B8334" s="106"/>
    </row>
    <row r="8335" spans="2:2" x14ac:dyDescent="0.2">
      <c r="B8335" s="106"/>
    </row>
    <row r="8336" spans="2:2" x14ac:dyDescent="0.2">
      <c r="B8336" s="106"/>
    </row>
    <row r="8337" spans="2:2" x14ac:dyDescent="0.2">
      <c r="B8337" s="106"/>
    </row>
    <row r="8338" spans="2:2" x14ac:dyDescent="0.2">
      <c r="B8338" s="106"/>
    </row>
    <row r="8339" spans="2:2" x14ac:dyDescent="0.2">
      <c r="B8339" s="106"/>
    </row>
    <row r="8340" spans="2:2" x14ac:dyDescent="0.2">
      <c r="B8340" s="106"/>
    </row>
    <row r="8341" spans="2:2" x14ac:dyDescent="0.2">
      <c r="B8341" s="106"/>
    </row>
    <row r="8342" spans="2:2" x14ac:dyDescent="0.2">
      <c r="B8342" s="106"/>
    </row>
    <row r="8343" spans="2:2" x14ac:dyDescent="0.2">
      <c r="B8343" s="106"/>
    </row>
    <row r="8344" spans="2:2" x14ac:dyDescent="0.2">
      <c r="B8344" s="106"/>
    </row>
    <row r="8345" spans="2:2" x14ac:dyDescent="0.2">
      <c r="B8345" s="106"/>
    </row>
    <row r="8346" spans="2:2" x14ac:dyDescent="0.2">
      <c r="B8346" s="106"/>
    </row>
    <row r="8347" spans="2:2" x14ac:dyDescent="0.2">
      <c r="B8347" s="106"/>
    </row>
    <row r="8348" spans="2:2" x14ac:dyDescent="0.2">
      <c r="B8348" s="106"/>
    </row>
    <row r="8349" spans="2:2" x14ac:dyDescent="0.2">
      <c r="B8349" s="106"/>
    </row>
    <row r="8350" spans="2:2" x14ac:dyDescent="0.2">
      <c r="B8350" s="106"/>
    </row>
    <row r="8351" spans="2:2" x14ac:dyDescent="0.2">
      <c r="B8351" s="106"/>
    </row>
    <row r="8352" spans="2:2" x14ac:dyDescent="0.2">
      <c r="B8352" s="106"/>
    </row>
    <row r="8353" spans="2:2" x14ac:dyDescent="0.2">
      <c r="B8353" s="106"/>
    </row>
    <row r="8354" spans="2:2" x14ac:dyDescent="0.2">
      <c r="B8354" s="106"/>
    </row>
    <row r="8355" spans="2:2" x14ac:dyDescent="0.2">
      <c r="B8355" s="106"/>
    </row>
    <row r="8356" spans="2:2" x14ac:dyDescent="0.2">
      <c r="B8356" s="106"/>
    </row>
    <row r="8357" spans="2:2" x14ac:dyDescent="0.2">
      <c r="B8357" s="106"/>
    </row>
    <row r="8358" spans="2:2" x14ac:dyDescent="0.2">
      <c r="B8358" s="106"/>
    </row>
    <row r="8359" spans="2:2" x14ac:dyDescent="0.2">
      <c r="B8359" s="106"/>
    </row>
    <row r="8360" spans="2:2" x14ac:dyDescent="0.2">
      <c r="B8360" s="106"/>
    </row>
    <row r="8361" spans="2:2" x14ac:dyDescent="0.2">
      <c r="B8361" s="106"/>
    </row>
    <row r="8362" spans="2:2" x14ac:dyDescent="0.2">
      <c r="B8362" s="106"/>
    </row>
    <row r="8363" spans="2:2" x14ac:dyDescent="0.2">
      <c r="B8363" s="106"/>
    </row>
    <row r="8364" spans="2:2" x14ac:dyDescent="0.2">
      <c r="B8364" s="106"/>
    </row>
    <row r="8365" spans="2:2" x14ac:dyDescent="0.2">
      <c r="B8365" s="106"/>
    </row>
    <row r="8366" spans="2:2" x14ac:dyDescent="0.2">
      <c r="B8366" s="106"/>
    </row>
    <row r="8367" spans="2:2" x14ac:dyDescent="0.2">
      <c r="B8367" s="106"/>
    </row>
    <row r="8368" spans="2:2" x14ac:dyDescent="0.2">
      <c r="B8368" s="106"/>
    </row>
    <row r="8369" spans="2:2" x14ac:dyDescent="0.2">
      <c r="B8369" s="106"/>
    </row>
    <row r="8370" spans="2:2" x14ac:dyDescent="0.2">
      <c r="B8370" s="106"/>
    </row>
    <row r="8371" spans="2:2" x14ac:dyDescent="0.2">
      <c r="B8371" s="106"/>
    </row>
    <row r="8372" spans="2:2" x14ac:dyDescent="0.2">
      <c r="B8372" s="106"/>
    </row>
    <row r="8373" spans="2:2" x14ac:dyDescent="0.2">
      <c r="B8373" s="106"/>
    </row>
    <row r="8374" spans="2:2" x14ac:dyDescent="0.2">
      <c r="B8374" s="106"/>
    </row>
    <row r="8375" spans="2:2" x14ac:dyDescent="0.2">
      <c r="B8375" s="106"/>
    </row>
    <row r="8376" spans="2:2" x14ac:dyDescent="0.2">
      <c r="B8376" s="106"/>
    </row>
    <row r="8377" spans="2:2" x14ac:dyDescent="0.2">
      <c r="B8377" s="106"/>
    </row>
    <row r="8378" spans="2:2" x14ac:dyDescent="0.2">
      <c r="B8378" s="106"/>
    </row>
    <row r="8379" spans="2:2" x14ac:dyDescent="0.2">
      <c r="B8379" s="106"/>
    </row>
    <row r="8380" spans="2:2" x14ac:dyDescent="0.2">
      <c r="B8380" s="106"/>
    </row>
    <row r="8381" spans="2:2" x14ac:dyDescent="0.2">
      <c r="B8381" s="106"/>
    </row>
    <row r="8382" spans="2:2" x14ac:dyDescent="0.2">
      <c r="B8382" s="106"/>
    </row>
    <row r="8383" spans="2:2" x14ac:dyDescent="0.2">
      <c r="B8383" s="106"/>
    </row>
    <row r="8384" spans="2:2" x14ac:dyDescent="0.2">
      <c r="B8384" s="106"/>
    </row>
    <row r="8385" spans="2:2" x14ac:dyDescent="0.2">
      <c r="B8385" s="106"/>
    </row>
    <row r="8386" spans="2:2" x14ac:dyDescent="0.2">
      <c r="B8386" s="106"/>
    </row>
    <row r="8387" spans="2:2" x14ac:dyDescent="0.2">
      <c r="B8387" s="106"/>
    </row>
    <row r="8388" spans="2:2" x14ac:dyDescent="0.2">
      <c r="B8388" s="106"/>
    </row>
    <row r="8389" spans="2:2" x14ac:dyDescent="0.2">
      <c r="B8389" s="106"/>
    </row>
    <row r="8390" spans="2:2" x14ac:dyDescent="0.2">
      <c r="B8390" s="106"/>
    </row>
    <row r="8391" spans="2:2" x14ac:dyDescent="0.2">
      <c r="B8391" s="106"/>
    </row>
    <row r="8392" spans="2:2" x14ac:dyDescent="0.2">
      <c r="B8392" s="106"/>
    </row>
    <row r="8393" spans="2:2" x14ac:dyDescent="0.2">
      <c r="B8393" s="106"/>
    </row>
    <row r="8394" spans="2:2" x14ac:dyDescent="0.2">
      <c r="B8394" s="106"/>
    </row>
    <row r="8395" spans="2:2" x14ac:dyDescent="0.2">
      <c r="B8395" s="106"/>
    </row>
    <row r="8396" spans="2:2" x14ac:dyDescent="0.2">
      <c r="B8396" s="106"/>
    </row>
    <row r="8397" spans="2:2" x14ac:dyDescent="0.2">
      <c r="B8397" s="106"/>
    </row>
    <row r="8398" spans="2:2" x14ac:dyDescent="0.2">
      <c r="B8398" s="106"/>
    </row>
    <row r="8399" spans="2:2" x14ac:dyDescent="0.2">
      <c r="B8399" s="106"/>
    </row>
    <row r="8400" spans="2:2" x14ac:dyDescent="0.2">
      <c r="B8400" s="106"/>
    </row>
    <row r="8401" spans="2:2" x14ac:dyDescent="0.2">
      <c r="B8401" s="106"/>
    </row>
    <row r="8402" spans="2:2" x14ac:dyDescent="0.2">
      <c r="B8402" s="106"/>
    </row>
    <row r="8403" spans="2:2" x14ac:dyDescent="0.2">
      <c r="B8403" s="106"/>
    </row>
    <row r="8404" spans="2:2" x14ac:dyDescent="0.2">
      <c r="B8404" s="106"/>
    </row>
    <row r="8405" spans="2:2" x14ac:dyDescent="0.2">
      <c r="B8405" s="106"/>
    </row>
    <row r="8406" spans="2:2" x14ac:dyDescent="0.2">
      <c r="B8406" s="106"/>
    </row>
    <row r="8407" spans="2:2" x14ac:dyDescent="0.2">
      <c r="B8407" s="106"/>
    </row>
    <row r="8408" spans="2:2" x14ac:dyDescent="0.2">
      <c r="B8408" s="106"/>
    </row>
    <row r="8409" spans="2:2" x14ac:dyDescent="0.2">
      <c r="B8409" s="106"/>
    </row>
    <row r="8410" spans="2:2" x14ac:dyDescent="0.2">
      <c r="B8410" s="106"/>
    </row>
    <row r="8411" spans="2:2" x14ac:dyDescent="0.2">
      <c r="B8411" s="106"/>
    </row>
    <row r="8412" spans="2:2" x14ac:dyDescent="0.2">
      <c r="B8412" s="106"/>
    </row>
    <row r="8413" spans="2:2" x14ac:dyDescent="0.2">
      <c r="B8413" s="106"/>
    </row>
    <row r="8414" spans="2:2" x14ac:dyDescent="0.2">
      <c r="B8414" s="106"/>
    </row>
    <row r="8415" spans="2:2" x14ac:dyDescent="0.2">
      <c r="B8415" s="106"/>
    </row>
    <row r="8416" spans="2:2" x14ac:dyDescent="0.2">
      <c r="B8416" s="106"/>
    </row>
    <row r="8417" spans="2:2" x14ac:dyDescent="0.2">
      <c r="B8417" s="106"/>
    </row>
    <row r="8418" spans="2:2" x14ac:dyDescent="0.2">
      <c r="B8418" s="106"/>
    </row>
    <row r="8419" spans="2:2" x14ac:dyDescent="0.2">
      <c r="B8419" s="106"/>
    </row>
    <row r="8420" spans="2:2" x14ac:dyDescent="0.2">
      <c r="B8420" s="106"/>
    </row>
    <row r="8421" spans="2:2" x14ac:dyDescent="0.2">
      <c r="B8421" s="106"/>
    </row>
    <row r="8422" spans="2:2" x14ac:dyDescent="0.2">
      <c r="B8422" s="106"/>
    </row>
    <row r="8423" spans="2:2" x14ac:dyDescent="0.2">
      <c r="B8423" s="106"/>
    </row>
    <row r="8424" spans="2:2" x14ac:dyDescent="0.2">
      <c r="B8424" s="106"/>
    </row>
    <row r="8425" spans="2:2" x14ac:dyDescent="0.2">
      <c r="B8425" s="106"/>
    </row>
    <row r="8426" spans="2:2" x14ac:dyDescent="0.2">
      <c r="B8426" s="106"/>
    </row>
    <row r="8427" spans="2:2" x14ac:dyDescent="0.2">
      <c r="B8427" s="106"/>
    </row>
    <row r="8428" spans="2:2" x14ac:dyDescent="0.2">
      <c r="B8428" s="106"/>
    </row>
    <row r="8429" spans="2:2" x14ac:dyDescent="0.2">
      <c r="B8429" s="106"/>
    </row>
    <row r="8430" spans="2:2" x14ac:dyDescent="0.2">
      <c r="B8430" s="106"/>
    </row>
    <row r="8431" spans="2:2" x14ac:dyDescent="0.2">
      <c r="B8431" s="106"/>
    </row>
    <row r="8432" spans="2:2" x14ac:dyDescent="0.2">
      <c r="B8432" s="106"/>
    </row>
    <row r="8433" spans="2:2" x14ac:dyDescent="0.2">
      <c r="B8433" s="106"/>
    </row>
    <row r="8434" spans="2:2" x14ac:dyDescent="0.2">
      <c r="B8434" s="106"/>
    </row>
    <row r="8435" spans="2:2" x14ac:dyDescent="0.2">
      <c r="B8435" s="106"/>
    </row>
    <row r="8436" spans="2:2" x14ac:dyDescent="0.2">
      <c r="B8436" s="106"/>
    </row>
    <row r="8437" spans="2:2" x14ac:dyDescent="0.2">
      <c r="B8437" s="106"/>
    </row>
    <row r="8438" spans="2:2" x14ac:dyDescent="0.2">
      <c r="B8438" s="106"/>
    </row>
    <row r="8439" spans="2:2" x14ac:dyDescent="0.2">
      <c r="B8439" s="106"/>
    </row>
    <row r="8440" spans="2:2" x14ac:dyDescent="0.2">
      <c r="B8440" s="106"/>
    </row>
    <row r="8441" spans="2:2" x14ac:dyDescent="0.2">
      <c r="B8441" s="106"/>
    </row>
    <row r="8442" spans="2:2" x14ac:dyDescent="0.2">
      <c r="B8442" s="106"/>
    </row>
    <row r="8443" spans="2:2" x14ac:dyDescent="0.2">
      <c r="B8443" s="106"/>
    </row>
    <row r="8444" spans="2:2" x14ac:dyDescent="0.2">
      <c r="B8444" s="106"/>
    </row>
    <row r="8445" spans="2:2" x14ac:dyDescent="0.2">
      <c r="B8445" s="106"/>
    </row>
    <row r="8446" spans="2:2" x14ac:dyDescent="0.2">
      <c r="B8446" s="106"/>
    </row>
    <row r="8447" spans="2:2" x14ac:dyDescent="0.2">
      <c r="B8447" s="106"/>
    </row>
    <row r="8448" spans="2:2" x14ac:dyDescent="0.2">
      <c r="B8448" s="106"/>
    </row>
    <row r="8449" spans="2:2" x14ac:dyDescent="0.2">
      <c r="B8449" s="106"/>
    </row>
    <row r="8450" spans="2:2" x14ac:dyDescent="0.2">
      <c r="B8450" s="106"/>
    </row>
    <row r="8451" spans="2:2" x14ac:dyDescent="0.2">
      <c r="B8451" s="106"/>
    </row>
    <row r="8452" spans="2:2" x14ac:dyDescent="0.2">
      <c r="B8452" s="106"/>
    </row>
    <row r="8453" spans="2:2" x14ac:dyDescent="0.2">
      <c r="B8453" s="106"/>
    </row>
    <row r="8454" spans="2:2" x14ac:dyDescent="0.2">
      <c r="B8454" s="106"/>
    </row>
    <row r="8455" spans="2:2" x14ac:dyDescent="0.2">
      <c r="B8455" s="106"/>
    </row>
    <row r="8456" spans="2:2" x14ac:dyDescent="0.2">
      <c r="B8456" s="106"/>
    </row>
    <row r="8457" spans="2:2" x14ac:dyDescent="0.2">
      <c r="B8457" s="106"/>
    </row>
    <row r="8458" spans="2:2" x14ac:dyDescent="0.2">
      <c r="B8458" s="106"/>
    </row>
    <row r="8459" spans="2:2" x14ac:dyDescent="0.2">
      <c r="B8459" s="106"/>
    </row>
    <row r="8460" spans="2:2" x14ac:dyDescent="0.2">
      <c r="B8460" s="106"/>
    </row>
    <row r="8461" spans="2:2" x14ac:dyDescent="0.2">
      <c r="B8461" s="106"/>
    </row>
    <row r="8462" spans="2:2" x14ac:dyDescent="0.2">
      <c r="B8462" s="106"/>
    </row>
    <row r="8463" spans="2:2" x14ac:dyDescent="0.2">
      <c r="B8463" s="106"/>
    </row>
    <row r="8464" spans="2:2" x14ac:dyDescent="0.2">
      <c r="B8464" s="106"/>
    </row>
    <row r="8465" spans="2:2" x14ac:dyDescent="0.2">
      <c r="B8465" s="106"/>
    </row>
    <row r="8466" spans="2:2" x14ac:dyDescent="0.2">
      <c r="B8466" s="106"/>
    </row>
    <row r="8467" spans="2:2" x14ac:dyDescent="0.2">
      <c r="B8467" s="106"/>
    </row>
    <row r="8468" spans="2:2" x14ac:dyDescent="0.2">
      <c r="B8468" s="106"/>
    </row>
    <row r="8469" spans="2:2" x14ac:dyDescent="0.2">
      <c r="B8469" s="106"/>
    </row>
    <row r="8470" spans="2:2" x14ac:dyDescent="0.2">
      <c r="B8470" s="106"/>
    </row>
    <row r="8471" spans="2:2" x14ac:dyDescent="0.2">
      <c r="B8471" s="106"/>
    </row>
    <row r="8472" spans="2:2" x14ac:dyDescent="0.2">
      <c r="B8472" s="106"/>
    </row>
    <row r="8473" spans="2:2" x14ac:dyDescent="0.2">
      <c r="B8473" s="106"/>
    </row>
    <row r="8474" spans="2:2" x14ac:dyDescent="0.2">
      <c r="B8474" s="106"/>
    </row>
    <row r="8475" spans="2:2" x14ac:dyDescent="0.2">
      <c r="B8475" s="106"/>
    </row>
    <row r="8476" spans="2:2" x14ac:dyDescent="0.2">
      <c r="B8476" s="106"/>
    </row>
    <row r="8477" spans="2:2" x14ac:dyDescent="0.2">
      <c r="B8477" s="106"/>
    </row>
    <row r="8478" spans="2:2" x14ac:dyDescent="0.2">
      <c r="B8478" s="106"/>
    </row>
    <row r="8479" spans="2:2" x14ac:dyDescent="0.2">
      <c r="B8479" s="106"/>
    </row>
    <row r="8480" spans="2:2" x14ac:dyDescent="0.2">
      <c r="B8480" s="106"/>
    </row>
    <row r="8481" spans="2:2" x14ac:dyDescent="0.2">
      <c r="B8481" s="106"/>
    </row>
    <row r="8482" spans="2:2" x14ac:dyDescent="0.2">
      <c r="B8482" s="106"/>
    </row>
    <row r="8483" spans="2:2" x14ac:dyDescent="0.2">
      <c r="B8483" s="106"/>
    </row>
    <row r="8484" spans="2:2" x14ac:dyDescent="0.2">
      <c r="B8484" s="106"/>
    </row>
    <row r="8485" spans="2:2" x14ac:dyDescent="0.2">
      <c r="B8485" s="106"/>
    </row>
    <row r="8486" spans="2:2" x14ac:dyDescent="0.2">
      <c r="B8486" s="106"/>
    </row>
    <row r="8487" spans="2:2" x14ac:dyDescent="0.2">
      <c r="B8487" s="106"/>
    </row>
    <row r="8488" spans="2:2" x14ac:dyDescent="0.2">
      <c r="B8488" s="106"/>
    </row>
    <row r="8489" spans="2:2" x14ac:dyDescent="0.2">
      <c r="B8489" s="106"/>
    </row>
    <row r="8490" spans="2:2" x14ac:dyDescent="0.2">
      <c r="B8490" s="106"/>
    </row>
    <row r="8491" spans="2:2" x14ac:dyDescent="0.2">
      <c r="B8491" s="106"/>
    </row>
    <row r="8492" spans="2:2" x14ac:dyDescent="0.2">
      <c r="B8492" s="106"/>
    </row>
    <row r="8493" spans="2:2" x14ac:dyDescent="0.2">
      <c r="B8493" s="106"/>
    </row>
    <row r="8494" spans="2:2" x14ac:dyDescent="0.2">
      <c r="B8494" s="106"/>
    </row>
    <row r="8495" spans="2:2" x14ac:dyDescent="0.2">
      <c r="B8495" s="106"/>
    </row>
    <row r="8496" spans="2:2" x14ac:dyDescent="0.2">
      <c r="B8496" s="106"/>
    </row>
    <row r="8497" spans="2:2" x14ac:dyDescent="0.2">
      <c r="B8497" s="106"/>
    </row>
    <row r="8498" spans="2:2" x14ac:dyDescent="0.2">
      <c r="B8498" s="106"/>
    </row>
    <row r="8499" spans="2:2" x14ac:dyDescent="0.2">
      <c r="B8499" s="106"/>
    </row>
    <row r="8500" spans="2:2" x14ac:dyDescent="0.2">
      <c r="B8500" s="106"/>
    </row>
    <row r="8501" spans="2:2" x14ac:dyDescent="0.2">
      <c r="B8501" s="106"/>
    </row>
    <row r="8502" spans="2:2" x14ac:dyDescent="0.2">
      <c r="B8502" s="106"/>
    </row>
    <row r="8503" spans="2:2" x14ac:dyDescent="0.2">
      <c r="B8503" s="106"/>
    </row>
    <row r="8504" spans="2:2" x14ac:dyDescent="0.2">
      <c r="B8504" s="106"/>
    </row>
    <row r="8505" spans="2:2" x14ac:dyDescent="0.2">
      <c r="B8505" s="106"/>
    </row>
    <row r="8506" spans="2:2" x14ac:dyDescent="0.2">
      <c r="B8506" s="106"/>
    </row>
    <row r="8507" spans="2:2" x14ac:dyDescent="0.2">
      <c r="B8507" s="106"/>
    </row>
    <row r="8508" spans="2:2" x14ac:dyDescent="0.2">
      <c r="B8508" s="106"/>
    </row>
    <row r="8509" spans="2:2" x14ac:dyDescent="0.2">
      <c r="B8509" s="106"/>
    </row>
    <row r="8510" spans="2:2" x14ac:dyDescent="0.2">
      <c r="B8510" s="106"/>
    </row>
    <row r="8511" spans="2:2" x14ac:dyDescent="0.2">
      <c r="B8511" s="106"/>
    </row>
    <row r="8512" spans="2:2" x14ac:dyDescent="0.2">
      <c r="B8512" s="106"/>
    </row>
    <row r="8513" spans="2:2" x14ac:dyDescent="0.2">
      <c r="B8513" s="106"/>
    </row>
    <row r="8514" spans="2:2" x14ac:dyDescent="0.2">
      <c r="B8514" s="106"/>
    </row>
    <row r="8515" spans="2:2" x14ac:dyDescent="0.2">
      <c r="B8515" s="106"/>
    </row>
    <row r="8516" spans="2:2" x14ac:dyDescent="0.2">
      <c r="B8516" s="106"/>
    </row>
    <row r="8517" spans="2:2" x14ac:dyDescent="0.2">
      <c r="B8517" s="106"/>
    </row>
    <row r="8518" spans="2:2" x14ac:dyDescent="0.2">
      <c r="B8518" s="106"/>
    </row>
    <row r="8519" spans="2:2" x14ac:dyDescent="0.2">
      <c r="B8519" s="106"/>
    </row>
    <row r="8520" spans="2:2" x14ac:dyDescent="0.2">
      <c r="B8520" s="106"/>
    </row>
    <row r="8521" spans="2:2" x14ac:dyDescent="0.2">
      <c r="B8521" s="106"/>
    </row>
    <row r="8522" spans="2:2" x14ac:dyDescent="0.2">
      <c r="B8522" s="106"/>
    </row>
    <row r="8523" spans="2:2" x14ac:dyDescent="0.2">
      <c r="B8523" s="106"/>
    </row>
    <row r="8524" spans="2:2" x14ac:dyDescent="0.2">
      <c r="B8524" s="106"/>
    </row>
    <row r="8525" spans="2:2" x14ac:dyDescent="0.2">
      <c r="B8525" s="106"/>
    </row>
    <row r="8526" spans="2:2" x14ac:dyDescent="0.2">
      <c r="B8526" s="106"/>
    </row>
    <row r="8527" spans="2:2" x14ac:dyDescent="0.2">
      <c r="B8527" s="106"/>
    </row>
    <row r="8528" spans="2:2" x14ac:dyDescent="0.2">
      <c r="B8528" s="106"/>
    </row>
    <row r="8529" spans="2:2" x14ac:dyDescent="0.2">
      <c r="B8529" s="106"/>
    </row>
    <row r="8530" spans="2:2" x14ac:dyDescent="0.2">
      <c r="B8530" s="106"/>
    </row>
    <row r="8531" spans="2:2" x14ac:dyDescent="0.2">
      <c r="B8531" s="106"/>
    </row>
    <row r="8532" spans="2:2" x14ac:dyDescent="0.2">
      <c r="B8532" s="106"/>
    </row>
    <row r="8533" spans="2:2" x14ac:dyDescent="0.2">
      <c r="B8533" s="106"/>
    </row>
    <row r="8534" spans="2:2" x14ac:dyDescent="0.2">
      <c r="B8534" s="106"/>
    </row>
    <row r="8535" spans="2:2" x14ac:dyDescent="0.2">
      <c r="B8535" s="106"/>
    </row>
    <row r="8536" spans="2:2" x14ac:dyDescent="0.2">
      <c r="B8536" s="106"/>
    </row>
    <row r="8537" spans="2:2" x14ac:dyDescent="0.2">
      <c r="B8537" s="106"/>
    </row>
    <row r="8538" spans="2:2" x14ac:dyDescent="0.2">
      <c r="B8538" s="106"/>
    </row>
    <row r="8539" spans="2:2" x14ac:dyDescent="0.2">
      <c r="B8539" s="106"/>
    </row>
    <row r="8540" spans="2:2" x14ac:dyDescent="0.2">
      <c r="B8540" s="106"/>
    </row>
    <row r="8541" spans="2:2" x14ac:dyDescent="0.2">
      <c r="B8541" s="106"/>
    </row>
    <row r="8542" spans="2:2" x14ac:dyDescent="0.2">
      <c r="B8542" s="106"/>
    </row>
    <row r="8543" spans="2:2" x14ac:dyDescent="0.2">
      <c r="B8543" s="106"/>
    </row>
    <row r="8544" spans="2:2" x14ac:dyDescent="0.2">
      <c r="B8544" s="106"/>
    </row>
    <row r="8545" spans="2:2" x14ac:dyDescent="0.2">
      <c r="B8545" s="106"/>
    </row>
    <row r="8546" spans="2:2" x14ac:dyDescent="0.2">
      <c r="B8546" s="106"/>
    </row>
    <row r="8547" spans="2:2" x14ac:dyDescent="0.2">
      <c r="B8547" s="106"/>
    </row>
    <row r="8548" spans="2:2" x14ac:dyDescent="0.2">
      <c r="B8548" s="106"/>
    </row>
    <row r="8549" spans="2:2" x14ac:dyDescent="0.2">
      <c r="B8549" s="106"/>
    </row>
    <row r="8550" spans="2:2" x14ac:dyDescent="0.2">
      <c r="B8550" s="106"/>
    </row>
    <row r="8551" spans="2:2" x14ac:dyDescent="0.2">
      <c r="B8551" s="106"/>
    </row>
    <row r="8552" spans="2:2" x14ac:dyDescent="0.2">
      <c r="B8552" s="106"/>
    </row>
    <row r="8553" spans="2:2" x14ac:dyDescent="0.2">
      <c r="B8553" s="106"/>
    </row>
    <row r="8554" spans="2:2" x14ac:dyDescent="0.2">
      <c r="B8554" s="106"/>
    </row>
    <row r="8555" spans="2:2" x14ac:dyDescent="0.2">
      <c r="B8555" s="106"/>
    </row>
    <row r="8556" spans="2:2" x14ac:dyDescent="0.2">
      <c r="B8556" s="106"/>
    </row>
    <row r="8557" spans="2:2" x14ac:dyDescent="0.2">
      <c r="B8557" s="106"/>
    </row>
    <row r="8558" spans="2:2" x14ac:dyDescent="0.2">
      <c r="B8558" s="106"/>
    </row>
    <row r="8559" spans="2:2" x14ac:dyDescent="0.2">
      <c r="B8559" s="106"/>
    </row>
    <row r="8560" spans="2:2" x14ac:dyDescent="0.2">
      <c r="B8560" s="106"/>
    </row>
    <row r="8561" spans="2:2" x14ac:dyDescent="0.2">
      <c r="B8561" s="106"/>
    </row>
    <row r="8562" spans="2:2" x14ac:dyDescent="0.2">
      <c r="B8562" s="106"/>
    </row>
    <row r="8563" spans="2:2" x14ac:dyDescent="0.2">
      <c r="B8563" s="106"/>
    </row>
    <row r="8564" spans="2:2" x14ac:dyDescent="0.2">
      <c r="B8564" s="106"/>
    </row>
    <row r="8565" spans="2:2" x14ac:dyDescent="0.2">
      <c r="B8565" s="106"/>
    </row>
    <row r="8566" spans="2:2" x14ac:dyDescent="0.2">
      <c r="B8566" s="106"/>
    </row>
    <row r="8567" spans="2:2" x14ac:dyDescent="0.2">
      <c r="B8567" s="106"/>
    </row>
    <row r="8568" spans="2:2" x14ac:dyDescent="0.2">
      <c r="B8568" s="106"/>
    </row>
    <row r="8569" spans="2:2" x14ac:dyDescent="0.2">
      <c r="B8569" s="106"/>
    </row>
    <row r="8570" spans="2:2" x14ac:dyDescent="0.2">
      <c r="B8570" s="106"/>
    </row>
    <row r="8571" spans="2:2" x14ac:dyDescent="0.2">
      <c r="B8571" s="106"/>
    </row>
    <row r="8572" spans="2:2" x14ac:dyDescent="0.2">
      <c r="B8572" s="106"/>
    </row>
    <row r="8573" spans="2:2" x14ac:dyDescent="0.2">
      <c r="B8573" s="106"/>
    </row>
    <row r="8574" spans="2:2" x14ac:dyDescent="0.2">
      <c r="B8574" s="106"/>
    </row>
    <row r="8575" spans="2:2" x14ac:dyDescent="0.2">
      <c r="B8575" s="106"/>
    </row>
    <row r="8576" spans="2:2" x14ac:dyDescent="0.2">
      <c r="B8576" s="106"/>
    </row>
    <row r="8577" spans="2:2" x14ac:dyDescent="0.2">
      <c r="B8577" s="106"/>
    </row>
    <row r="8578" spans="2:2" x14ac:dyDescent="0.2">
      <c r="B8578" s="106"/>
    </row>
    <row r="8579" spans="2:2" x14ac:dyDescent="0.2">
      <c r="B8579" s="106"/>
    </row>
    <row r="8580" spans="2:2" x14ac:dyDescent="0.2">
      <c r="B8580" s="106"/>
    </row>
    <row r="8581" spans="2:2" x14ac:dyDescent="0.2">
      <c r="B8581" s="106"/>
    </row>
    <row r="8582" spans="2:2" x14ac:dyDescent="0.2">
      <c r="B8582" s="106"/>
    </row>
    <row r="8583" spans="2:2" x14ac:dyDescent="0.2">
      <c r="B8583" s="106"/>
    </row>
    <row r="8584" spans="2:2" x14ac:dyDescent="0.2">
      <c r="B8584" s="106"/>
    </row>
    <row r="8585" spans="2:2" x14ac:dyDescent="0.2">
      <c r="B8585" s="106"/>
    </row>
    <row r="8586" spans="2:2" x14ac:dyDescent="0.2">
      <c r="B8586" s="106"/>
    </row>
    <row r="8587" spans="2:2" x14ac:dyDescent="0.2">
      <c r="B8587" s="106"/>
    </row>
    <row r="8588" spans="2:2" x14ac:dyDescent="0.2">
      <c r="B8588" s="106"/>
    </row>
    <row r="8589" spans="2:2" x14ac:dyDescent="0.2">
      <c r="B8589" s="106"/>
    </row>
    <row r="8590" spans="2:2" x14ac:dyDescent="0.2">
      <c r="B8590" s="106"/>
    </row>
    <row r="8591" spans="2:2" x14ac:dyDescent="0.2">
      <c r="B8591" s="106"/>
    </row>
    <row r="8592" spans="2:2" x14ac:dyDescent="0.2">
      <c r="B8592" s="106"/>
    </row>
    <row r="8593" spans="2:2" x14ac:dyDescent="0.2">
      <c r="B8593" s="106"/>
    </row>
    <row r="8594" spans="2:2" x14ac:dyDescent="0.2">
      <c r="B8594" s="106"/>
    </row>
    <row r="8595" spans="2:2" x14ac:dyDescent="0.2">
      <c r="B8595" s="106"/>
    </row>
    <row r="8596" spans="2:2" x14ac:dyDescent="0.2">
      <c r="B8596" s="106"/>
    </row>
    <row r="8597" spans="2:2" x14ac:dyDescent="0.2">
      <c r="B8597" s="106"/>
    </row>
    <row r="8598" spans="2:2" x14ac:dyDescent="0.2">
      <c r="B8598" s="106"/>
    </row>
    <row r="8599" spans="2:2" x14ac:dyDescent="0.2">
      <c r="B8599" s="106"/>
    </row>
    <row r="8600" spans="2:2" x14ac:dyDescent="0.2">
      <c r="B8600" s="106"/>
    </row>
    <row r="8601" spans="2:2" x14ac:dyDescent="0.2">
      <c r="B8601" s="106"/>
    </row>
    <row r="8602" spans="2:2" x14ac:dyDescent="0.2">
      <c r="B8602" s="106"/>
    </row>
    <row r="8603" spans="2:2" x14ac:dyDescent="0.2">
      <c r="B8603" s="106"/>
    </row>
    <row r="8604" spans="2:2" x14ac:dyDescent="0.2">
      <c r="B8604" s="106"/>
    </row>
    <row r="8605" spans="2:2" x14ac:dyDescent="0.2">
      <c r="B8605" s="106"/>
    </row>
    <row r="8606" spans="2:2" x14ac:dyDescent="0.2">
      <c r="B8606" s="106"/>
    </row>
    <row r="8607" spans="2:2" x14ac:dyDescent="0.2">
      <c r="B8607" s="106"/>
    </row>
    <row r="8608" spans="2:2" x14ac:dyDescent="0.2">
      <c r="B8608" s="106"/>
    </row>
    <row r="8609" spans="2:2" x14ac:dyDescent="0.2">
      <c r="B8609" s="106"/>
    </row>
    <row r="8610" spans="2:2" x14ac:dyDescent="0.2">
      <c r="B8610" s="106"/>
    </row>
    <row r="8611" spans="2:2" x14ac:dyDescent="0.2">
      <c r="B8611" s="106"/>
    </row>
    <row r="8612" spans="2:2" x14ac:dyDescent="0.2">
      <c r="B8612" s="106"/>
    </row>
    <row r="8613" spans="2:2" x14ac:dyDescent="0.2">
      <c r="B8613" s="106"/>
    </row>
    <row r="8614" spans="2:2" x14ac:dyDescent="0.2">
      <c r="B8614" s="106"/>
    </row>
    <row r="8615" spans="2:2" x14ac:dyDescent="0.2">
      <c r="B8615" s="106"/>
    </row>
    <row r="8616" spans="2:2" x14ac:dyDescent="0.2">
      <c r="B8616" s="106"/>
    </row>
    <row r="8617" spans="2:2" x14ac:dyDescent="0.2">
      <c r="B8617" s="106"/>
    </row>
    <row r="8618" spans="2:2" x14ac:dyDescent="0.2">
      <c r="B8618" s="106"/>
    </row>
    <row r="8619" spans="2:2" x14ac:dyDescent="0.2">
      <c r="B8619" s="106"/>
    </row>
    <row r="8620" spans="2:2" x14ac:dyDescent="0.2">
      <c r="B8620" s="106"/>
    </row>
    <row r="8621" spans="2:2" x14ac:dyDescent="0.2">
      <c r="B8621" s="106"/>
    </row>
    <row r="8622" spans="2:2" x14ac:dyDescent="0.2">
      <c r="B8622" s="106"/>
    </row>
    <row r="8623" spans="2:2" x14ac:dyDescent="0.2">
      <c r="B8623" s="106"/>
    </row>
    <row r="8624" spans="2:2" x14ac:dyDescent="0.2">
      <c r="B8624" s="106"/>
    </row>
    <row r="8625" spans="2:2" x14ac:dyDescent="0.2">
      <c r="B8625" s="106"/>
    </row>
    <row r="8626" spans="2:2" x14ac:dyDescent="0.2">
      <c r="B8626" s="106"/>
    </row>
    <row r="8627" spans="2:2" x14ac:dyDescent="0.2">
      <c r="B8627" s="106"/>
    </row>
    <row r="8628" spans="2:2" x14ac:dyDescent="0.2">
      <c r="B8628" s="106"/>
    </row>
    <row r="8629" spans="2:2" x14ac:dyDescent="0.2">
      <c r="B8629" s="106"/>
    </row>
    <row r="8630" spans="2:2" x14ac:dyDescent="0.2">
      <c r="B8630" s="106"/>
    </row>
    <row r="8631" spans="2:2" x14ac:dyDescent="0.2">
      <c r="B8631" s="106"/>
    </row>
    <row r="8632" spans="2:2" x14ac:dyDescent="0.2">
      <c r="B8632" s="106"/>
    </row>
    <row r="8633" spans="2:2" x14ac:dyDescent="0.2">
      <c r="B8633" s="106"/>
    </row>
    <row r="8634" spans="2:2" x14ac:dyDescent="0.2">
      <c r="B8634" s="106"/>
    </row>
    <row r="8635" spans="2:2" x14ac:dyDescent="0.2">
      <c r="B8635" s="106"/>
    </row>
    <row r="8636" spans="2:2" x14ac:dyDescent="0.2">
      <c r="B8636" s="106"/>
    </row>
    <row r="8637" spans="2:2" x14ac:dyDescent="0.2">
      <c r="B8637" s="106"/>
    </row>
    <row r="8638" spans="2:2" x14ac:dyDescent="0.2">
      <c r="B8638" s="106"/>
    </row>
    <row r="8639" spans="2:2" x14ac:dyDescent="0.2">
      <c r="B8639" s="106"/>
    </row>
    <row r="8640" spans="2:2" x14ac:dyDescent="0.2">
      <c r="B8640" s="106"/>
    </row>
    <row r="8641" spans="2:2" x14ac:dyDescent="0.2">
      <c r="B8641" s="106"/>
    </row>
    <row r="8642" spans="2:2" x14ac:dyDescent="0.2">
      <c r="B8642" s="106"/>
    </row>
    <row r="8643" spans="2:2" x14ac:dyDescent="0.2">
      <c r="B8643" s="106"/>
    </row>
    <row r="8644" spans="2:2" x14ac:dyDescent="0.2">
      <c r="B8644" s="106"/>
    </row>
    <row r="8645" spans="2:2" x14ac:dyDescent="0.2">
      <c r="B8645" s="106"/>
    </row>
    <row r="8646" spans="2:2" x14ac:dyDescent="0.2">
      <c r="B8646" s="106"/>
    </row>
    <row r="8647" spans="2:2" x14ac:dyDescent="0.2">
      <c r="B8647" s="106"/>
    </row>
    <row r="8648" spans="2:2" x14ac:dyDescent="0.2">
      <c r="B8648" s="106"/>
    </row>
    <row r="8649" spans="2:2" x14ac:dyDescent="0.2">
      <c r="B8649" s="106"/>
    </row>
    <row r="8650" spans="2:2" x14ac:dyDescent="0.2">
      <c r="B8650" s="106"/>
    </row>
    <row r="8651" spans="2:2" x14ac:dyDescent="0.2">
      <c r="B8651" s="106"/>
    </row>
    <row r="8652" spans="2:2" x14ac:dyDescent="0.2">
      <c r="B8652" s="106"/>
    </row>
    <row r="8653" spans="2:2" x14ac:dyDescent="0.2">
      <c r="B8653" s="106"/>
    </row>
    <row r="8654" spans="2:2" x14ac:dyDescent="0.2">
      <c r="B8654" s="106"/>
    </row>
    <row r="8655" spans="2:2" x14ac:dyDescent="0.2">
      <c r="B8655" s="106"/>
    </row>
    <row r="8656" spans="2:2" x14ac:dyDescent="0.2">
      <c r="B8656" s="106"/>
    </row>
    <row r="8657" spans="2:2" x14ac:dyDescent="0.2">
      <c r="B8657" s="106"/>
    </row>
    <row r="8658" spans="2:2" x14ac:dyDescent="0.2">
      <c r="B8658" s="106"/>
    </row>
    <row r="8659" spans="2:2" x14ac:dyDescent="0.2">
      <c r="B8659" s="106"/>
    </row>
    <row r="8660" spans="2:2" x14ac:dyDescent="0.2">
      <c r="B8660" s="106"/>
    </row>
    <row r="8661" spans="2:2" x14ac:dyDescent="0.2">
      <c r="B8661" s="106"/>
    </row>
    <row r="8662" spans="2:2" x14ac:dyDescent="0.2">
      <c r="B8662" s="106"/>
    </row>
    <row r="8663" spans="2:2" x14ac:dyDescent="0.2">
      <c r="B8663" s="106"/>
    </row>
    <row r="8664" spans="2:2" x14ac:dyDescent="0.2">
      <c r="B8664" s="106"/>
    </row>
    <row r="8665" spans="2:2" x14ac:dyDescent="0.2">
      <c r="B8665" s="106"/>
    </row>
    <row r="8666" spans="2:2" x14ac:dyDescent="0.2">
      <c r="B8666" s="106"/>
    </row>
    <row r="8667" spans="2:2" x14ac:dyDescent="0.2">
      <c r="B8667" s="106"/>
    </row>
    <row r="8668" spans="2:2" x14ac:dyDescent="0.2">
      <c r="B8668" s="106"/>
    </row>
    <row r="8669" spans="2:2" x14ac:dyDescent="0.2">
      <c r="B8669" s="106"/>
    </row>
    <row r="8670" spans="2:2" x14ac:dyDescent="0.2">
      <c r="B8670" s="106"/>
    </row>
    <row r="8671" spans="2:2" x14ac:dyDescent="0.2">
      <c r="B8671" s="106"/>
    </row>
    <row r="8672" spans="2:2" x14ac:dyDescent="0.2">
      <c r="B8672" s="106"/>
    </row>
    <row r="8673" spans="2:2" x14ac:dyDescent="0.2">
      <c r="B8673" s="106"/>
    </row>
    <row r="8674" spans="2:2" x14ac:dyDescent="0.2">
      <c r="B8674" s="106"/>
    </row>
    <row r="8675" spans="2:2" x14ac:dyDescent="0.2">
      <c r="B8675" s="106"/>
    </row>
    <row r="8676" spans="2:2" x14ac:dyDescent="0.2">
      <c r="B8676" s="106"/>
    </row>
    <row r="8677" spans="2:2" x14ac:dyDescent="0.2">
      <c r="B8677" s="106"/>
    </row>
    <row r="8678" spans="2:2" x14ac:dyDescent="0.2">
      <c r="B8678" s="106"/>
    </row>
    <row r="8679" spans="2:2" x14ac:dyDescent="0.2">
      <c r="B8679" s="106"/>
    </row>
    <row r="8680" spans="2:2" x14ac:dyDescent="0.2">
      <c r="B8680" s="106"/>
    </row>
    <row r="8681" spans="2:2" x14ac:dyDescent="0.2">
      <c r="B8681" s="106"/>
    </row>
    <row r="8682" spans="2:2" x14ac:dyDescent="0.2">
      <c r="B8682" s="106"/>
    </row>
    <row r="8683" spans="2:2" x14ac:dyDescent="0.2">
      <c r="B8683" s="106"/>
    </row>
    <row r="8684" spans="2:2" x14ac:dyDescent="0.2">
      <c r="B8684" s="106"/>
    </row>
    <row r="8685" spans="2:2" x14ac:dyDescent="0.2">
      <c r="B8685" s="106"/>
    </row>
    <row r="8686" spans="2:2" x14ac:dyDescent="0.2">
      <c r="B8686" s="106"/>
    </row>
    <row r="8687" spans="2:2" x14ac:dyDescent="0.2">
      <c r="B8687" s="106"/>
    </row>
    <row r="8688" spans="2:2" x14ac:dyDescent="0.2">
      <c r="B8688" s="106"/>
    </row>
    <row r="8689" spans="2:2" x14ac:dyDescent="0.2">
      <c r="B8689" s="106"/>
    </row>
    <row r="8690" spans="2:2" x14ac:dyDescent="0.2">
      <c r="B8690" s="106"/>
    </row>
    <row r="8691" spans="2:2" x14ac:dyDescent="0.2">
      <c r="B8691" s="106"/>
    </row>
    <row r="8692" spans="2:2" x14ac:dyDescent="0.2">
      <c r="B8692" s="106"/>
    </row>
    <row r="8693" spans="2:2" x14ac:dyDescent="0.2">
      <c r="B8693" s="106"/>
    </row>
    <row r="8694" spans="2:2" x14ac:dyDescent="0.2">
      <c r="B8694" s="106"/>
    </row>
    <row r="8695" spans="2:2" x14ac:dyDescent="0.2">
      <c r="B8695" s="106"/>
    </row>
    <row r="8696" spans="2:2" x14ac:dyDescent="0.2">
      <c r="B8696" s="106"/>
    </row>
    <row r="8697" spans="2:2" x14ac:dyDescent="0.2">
      <c r="B8697" s="106"/>
    </row>
    <row r="8698" spans="2:2" x14ac:dyDescent="0.2">
      <c r="B8698" s="106"/>
    </row>
    <row r="8699" spans="2:2" x14ac:dyDescent="0.2">
      <c r="B8699" s="106"/>
    </row>
    <row r="8700" spans="2:2" x14ac:dyDescent="0.2">
      <c r="B8700" s="106"/>
    </row>
    <row r="8701" spans="2:2" x14ac:dyDescent="0.2">
      <c r="B8701" s="106"/>
    </row>
    <row r="8702" spans="2:2" x14ac:dyDescent="0.2">
      <c r="B8702" s="106"/>
    </row>
    <row r="8703" spans="2:2" x14ac:dyDescent="0.2">
      <c r="B8703" s="106"/>
    </row>
    <row r="8704" spans="2:2" x14ac:dyDescent="0.2">
      <c r="B8704" s="106"/>
    </row>
    <row r="8705" spans="2:2" x14ac:dyDescent="0.2">
      <c r="B8705" s="106"/>
    </row>
    <row r="8706" spans="2:2" x14ac:dyDescent="0.2">
      <c r="B8706" s="106"/>
    </row>
    <row r="8707" spans="2:2" x14ac:dyDescent="0.2">
      <c r="B8707" s="106"/>
    </row>
    <row r="8708" spans="2:2" x14ac:dyDescent="0.2">
      <c r="B8708" s="106"/>
    </row>
    <row r="8709" spans="2:2" x14ac:dyDescent="0.2">
      <c r="B8709" s="106"/>
    </row>
    <row r="8710" spans="2:2" x14ac:dyDescent="0.2">
      <c r="B8710" s="106"/>
    </row>
    <row r="8711" spans="2:2" x14ac:dyDescent="0.2">
      <c r="B8711" s="106"/>
    </row>
    <row r="8712" spans="2:2" x14ac:dyDescent="0.2">
      <c r="B8712" s="106"/>
    </row>
    <row r="8713" spans="2:2" x14ac:dyDescent="0.2">
      <c r="B8713" s="106"/>
    </row>
    <row r="8714" spans="2:2" x14ac:dyDescent="0.2">
      <c r="B8714" s="106"/>
    </row>
    <row r="8715" spans="2:2" x14ac:dyDescent="0.2">
      <c r="B8715" s="106"/>
    </row>
    <row r="8716" spans="2:2" x14ac:dyDescent="0.2">
      <c r="B8716" s="106"/>
    </row>
    <row r="8717" spans="2:2" x14ac:dyDescent="0.2">
      <c r="B8717" s="106"/>
    </row>
    <row r="8718" spans="2:2" x14ac:dyDescent="0.2">
      <c r="B8718" s="106"/>
    </row>
    <row r="8719" spans="2:2" x14ac:dyDescent="0.2">
      <c r="B8719" s="106"/>
    </row>
    <row r="8720" spans="2:2" x14ac:dyDescent="0.2">
      <c r="B8720" s="106"/>
    </row>
    <row r="8721" spans="2:2" x14ac:dyDescent="0.2">
      <c r="B8721" s="106"/>
    </row>
    <row r="8722" spans="2:2" x14ac:dyDescent="0.2">
      <c r="B8722" s="106"/>
    </row>
    <row r="8723" spans="2:2" x14ac:dyDescent="0.2">
      <c r="B8723" s="106"/>
    </row>
    <row r="8724" spans="2:2" x14ac:dyDescent="0.2">
      <c r="B8724" s="106"/>
    </row>
    <row r="8725" spans="2:2" x14ac:dyDescent="0.2">
      <c r="B8725" s="106"/>
    </row>
    <row r="8726" spans="2:2" x14ac:dyDescent="0.2">
      <c r="B8726" s="106"/>
    </row>
    <row r="8727" spans="2:2" x14ac:dyDescent="0.2">
      <c r="B8727" s="106"/>
    </row>
    <row r="8728" spans="2:2" x14ac:dyDescent="0.2">
      <c r="B8728" s="106"/>
    </row>
    <row r="8729" spans="2:2" x14ac:dyDescent="0.2">
      <c r="B8729" s="106"/>
    </row>
    <row r="8730" spans="2:2" x14ac:dyDescent="0.2">
      <c r="B8730" s="106"/>
    </row>
    <row r="8731" spans="2:2" x14ac:dyDescent="0.2">
      <c r="B8731" s="106"/>
    </row>
    <row r="8732" spans="2:2" x14ac:dyDescent="0.2">
      <c r="B8732" s="106"/>
    </row>
    <row r="8733" spans="2:2" x14ac:dyDescent="0.2">
      <c r="B8733" s="106"/>
    </row>
    <row r="8734" spans="2:2" x14ac:dyDescent="0.2">
      <c r="B8734" s="106"/>
    </row>
    <row r="8735" spans="2:2" x14ac:dyDescent="0.2">
      <c r="B8735" s="106"/>
    </row>
    <row r="8736" spans="2:2" x14ac:dyDescent="0.2">
      <c r="B8736" s="106"/>
    </row>
    <row r="8737" spans="2:2" x14ac:dyDescent="0.2">
      <c r="B8737" s="106"/>
    </row>
    <row r="8738" spans="2:2" x14ac:dyDescent="0.2">
      <c r="B8738" s="106"/>
    </row>
    <row r="8739" spans="2:2" x14ac:dyDescent="0.2">
      <c r="B8739" s="106"/>
    </row>
    <row r="8740" spans="2:2" x14ac:dyDescent="0.2">
      <c r="B8740" s="106"/>
    </row>
    <row r="8741" spans="2:2" x14ac:dyDescent="0.2">
      <c r="B8741" s="106"/>
    </row>
    <row r="8742" spans="2:2" x14ac:dyDescent="0.2">
      <c r="B8742" s="106"/>
    </row>
    <row r="8743" spans="2:2" x14ac:dyDescent="0.2">
      <c r="B8743" s="106"/>
    </row>
    <row r="8744" spans="2:2" x14ac:dyDescent="0.2">
      <c r="B8744" s="106"/>
    </row>
    <row r="8745" spans="2:2" x14ac:dyDescent="0.2">
      <c r="B8745" s="106"/>
    </row>
    <row r="8746" spans="2:2" x14ac:dyDescent="0.2">
      <c r="B8746" s="106"/>
    </row>
    <row r="8747" spans="2:2" x14ac:dyDescent="0.2">
      <c r="B8747" s="106"/>
    </row>
    <row r="8748" spans="2:2" x14ac:dyDescent="0.2">
      <c r="B8748" s="106"/>
    </row>
    <row r="8749" spans="2:2" x14ac:dyDescent="0.2">
      <c r="B8749" s="106"/>
    </row>
    <row r="8750" spans="2:2" x14ac:dyDescent="0.2">
      <c r="B8750" s="106"/>
    </row>
    <row r="8751" spans="2:2" x14ac:dyDescent="0.2">
      <c r="B8751" s="106"/>
    </row>
    <row r="8752" spans="2:2" x14ac:dyDescent="0.2">
      <c r="B8752" s="106"/>
    </row>
    <row r="8753" spans="2:2" x14ac:dyDescent="0.2">
      <c r="B8753" s="106"/>
    </row>
    <row r="8754" spans="2:2" x14ac:dyDescent="0.2">
      <c r="B8754" s="106"/>
    </row>
    <row r="8755" spans="2:2" x14ac:dyDescent="0.2">
      <c r="B8755" s="106"/>
    </row>
    <row r="8756" spans="2:2" x14ac:dyDescent="0.2">
      <c r="B8756" s="106"/>
    </row>
    <row r="8757" spans="2:2" x14ac:dyDescent="0.2">
      <c r="B8757" s="106"/>
    </row>
    <row r="8758" spans="2:2" x14ac:dyDescent="0.2">
      <c r="B8758" s="106"/>
    </row>
    <row r="8759" spans="2:2" x14ac:dyDescent="0.2">
      <c r="B8759" s="106"/>
    </row>
    <row r="8760" spans="2:2" x14ac:dyDescent="0.2">
      <c r="B8760" s="106"/>
    </row>
    <row r="8761" spans="2:2" x14ac:dyDescent="0.2">
      <c r="B8761" s="106"/>
    </row>
    <row r="8762" spans="2:2" x14ac:dyDescent="0.2">
      <c r="B8762" s="106"/>
    </row>
    <row r="8763" spans="2:2" x14ac:dyDescent="0.2">
      <c r="B8763" s="106"/>
    </row>
    <row r="8764" spans="2:2" x14ac:dyDescent="0.2">
      <c r="B8764" s="106"/>
    </row>
    <row r="8765" spans="2:2" x14ac:dyDescent="0.2">
      <c r="B8765" s="106"/>
    </row>
    <row r="8766" spans="2:2" x14ac:dyDescent="0.2">
      <c r="B8766" s="106"/>
    </row>
    <row r="8767" spans="2:2" x14ac:dyDescent="0.2">
      <c r="B8767" s="106"/>
    </row>
    <row r="8768" spans="2:2" x14ac:dyDescent="0.2">
      <c r="B8768" s="106"/>
    </row>
    <row r="8769" spans="2:2" x14ac:dyDescent="0.2">
      <c r="B8769" s="106"/>
    </row>
    <row r="8770" spans="2:2" x14ac:dyDescent="0.2">
      <c r="B8770" s="106"/>
    </row>
    <row r="8771" spans="2:2" x14ac:dyDescent="0.2">
      <c r="B8771" s="106"/>
    </row>
    <row r="8772" spans="2:2" x14ac:dyDescent="0.2">
      <c r="B8772" s="106"/>
    </row>
    <row r="8773" spans="2:2" x14ac:dyDescent="0.2">
      <c r="B8773" s="106"/>
    </row>
    <row r="8774" spans="2:2" x14ac:dyDescent="0.2">
      <c r="B8774" s="106"/>
    </row>
    <row r="8775" spans="2:2" x14ac:dyDescent="0.2">
      <c r="B8775" s="106"/>
    </row>
    <row r="8776" spans="2:2" x14ac:dyDescent="0.2">
      <c r="B8776" s="106"/>
    </row>
    <row r="8777" spans="2:2" x14ac:dyDescent="0.2">
      <c r="B8777" s="106"/>
    </row>
    <row r="8778" spans="2:2" x14ac:dyDescent="0.2">
      <c r="B8778" s="106"/>
    </row>
    <row r="8779" spans="2:2" x14ac:dyDescent="0.2">
      <c r="B8779" s="106"/>
    </row>
    <row r="8780" spans="2:2" x14ac:dyDescent="0.2">
      <c r="B8780" s="106"/>
    </row>
    <row r="8781" spans="2:2" x14ac:dyDescent="0.2">
      <c r="B8781" s="106"/>
    </row>
    <row r="8782" spans="2:2" x14ac:dyDescent="0.2">
      <c r="B8782" s="106"/>
    </row>
    <row r="8783" spans="2:2" x14ac:dyDescent="0.2">
      <c r="B8783" s="106"/>
    </row>
    <row r="8784" spans="2:2" x14ac:dyDescent="0.2">
      <c r="B8784" s="106"/>
    </row>
    <row r="8785" spans="2:2" x14ac:dyDescent="0.2">
      <c r="B8785" s="106"/>
    </row>
    <row r="8786" spans="2:2" x14ac:dyDescent="0.2">
      <c r="B8786" s="106"/>
    </row>
    <row r="8787" spans="2:2" x14ac:dyDescent="0.2">
      <c r="B8787" s="106"/>
    </row>
    <row r="8788" spans="2:2" x14ac:dyDescent="0.2">
      <c r="B8788" s="106"/>
    </row>
    <row r="8789" spans="2:2" x14ac:dyDescent="0.2">
      <c r="B8789" s="106"/>
    </row>
    <row r="8790" spans="2:2" x14ac:dyDescent="0.2">
      <c r="B8790" s="106"/>
    </row>
    <row r="8791" spans="2:2" x14ac:dyDescent="0.2">
      <c r="B8791" s="106"/>
    </row>
    <row r="8792" spans="2:2" x14ac:dyDescent="0.2">
      <c r="B8792" s="106"/>
    </row>
    <row r="8793" spans="2:2" x14ac:dyDescent="0.2">
      <c r="B8793" s="106"/>
    </row>
    <row r="8794" spans="2:2" x14ac:dyDescent="0.2">
      <c r="B8794" s="106"/>
    </row>
    <row r="8795" spans="2:2" x14ac:dyDescent="0.2">
      <c r="B8795" s="106"/>
    </row>
    <row r="8796" spans="2:2" x14ac:dyDescent="0.2">
      <c r="B8796" s="106"/>
    </row>
    <row r="8797" spans="2:2" x14ac:dyDescent="0.2">
      <c r="B8797" s="106"/>
    </row>
    <row r="8798" spans="2:2" x14ac:dyDescent="0.2">
      <c r="B8798" s="106"/>
    </row>
    <row r="8799" spans="2:2" x14ac:dyDescent="0.2">
      <c r="B8799" s="106"/>
    </row>
    <row r="8800" spans="2:2" x14ac:dyDescent="0.2">
      <c r="B8800" s="106"/>
    </row>
    <row r="8801" spans="2:2" x14ac:dyDescent="0.2">
      <c r="B8801" s="106"/>
    </row>
    <row r="8802" spans="2:2" x14ac:dyDescent="0.2">
      <c r="B8802" s="106"/>
    </row>
    <row r="8803" spans="2:2" x14ac:dyDescent="0.2">
      <c r="B8803" s="106"/>
    </row>
    <row r="8804" spans="2:2" x14ac:dyDescent="0.2">
      <c r="B8804" s="106"/>
    </row>
    <row r="8805" spans="2:2" x14ac:dyDescent="0.2">
      <c r="B8805" s="106"/>
    </row>
    <row r="8806" spans="2:2" x14ac:dyDescent="0.2">
      <c r="B8806" s="106"/>
    </row>
    <row r="8807" spans="2:2" x14ac:dyDescent="0.2">
      <c r="B8807" s="106"/>
    </row>
    <row r="8808" spans="2:2" x14ac:dyDescent="0.2">
      <c r="B8808" s="106"/>
    </row>
    <row r="8809" spans="2:2" x14ac:dyDescent="0.2">
      <c r="B8809" s="106"/>
    </row>
    <row r="8810" spans="2:2" x14ac:dyDescent="0.2">
      <c r="B8810" s="106"/>
    </row>
    <row r="8811" spans="2:2" x14ac:dyDescent="0.2">
      <c r="B8811" s="106"/>
    </row>
    <row r="8812" spans="2:2" x14ac:dyDescent="0.2">
      <c r="B8812" s="106"/>
    </row>
    <row r="8813" spans="2:2" x14ac:dyDescent="0.2">
      <c r="B8813" s="106"/>
    </row>
    <row r="8814" spans="2:2" x14ac:dyDescent="0.2">
      <c r="B8814" s="106"/>
    </row>
    <row r="8815" spans="2:2" x14ac:dyDescent="0.2">
      <c r="B8815" s="106"/>
    </row>
    <row r="8816" spans="2:2" x14ac:dyDescent="0.2">
      <c r="B8816" s="106"/>
    </row>
    <row r="8817" spans="2:2" x14ac:dyDescent="0.2">
      <c r="B8817" s="106"/>
    </row>
    <row r="8818" spans="2:2" x14ac:dyDescent="0.2">
      <c r="B8818" s="106"/>
    </row>
    <row r="8819" spans="2:2" x14ac:dyDescent="0.2">
      <c r="B8819" s="106"/>
    </row>
    <row r="8820" spans="2:2" x14ac:dyDescent="0.2">
      <c r="B8820" s="106"/>
    </row>
    <row r="8821" spans="2:2" x14ac:dyDescent="0.2">
      <c r="B8821" s="106"/>
    </row>
    <row r="8822" spans="2:2" x14ac:dyDescent="0.2">
      <c r="B8822" s="106"/>
    </row>
    <row r="8823" spans="2:2" x14ac:dyDescent="0.2">
      <c r="B8823" s="106"/>
    </row>
    <row r="8824" spans="2:2" x14ac:dyDescent="0.2">
      <c r="B8824" s="106"/>
    </row>
    <row r="8825" spans="2:2" x14ac:dyDescent="0.2">
      <c r="B8825" s="106"/>
    </row>
    <row r="8826" spans="2:2" x14ac:dyDescent="0.2">
      <c r="B8826" s="106"/>
    </row>
    <row r="8827" spans="2:2" x14ac:dyDescent="0.2">
      <c r="B8827" s="106"/>
    </row>
    <row r="8828" spans="2:2" x14ac:dyDescent="0.2">
      <c r="B8828" s="106"/>
    </row>
    <row r="8829" spans="2:2" x14ac:dyDescent="0.2">
      <c r="B8829" s="106"/>
    </row>
    <row r="8830" spans="2:2" x14ac:dyDescent="0.2">
      <c r="B8830" s="106"/>
    </row>
    <row r="8831" spans="2:2" x14ac:dyDescent="0.2">
      <c r="B8831" s="106"/>
    </row>
    <row r="8832" spans="2:2" x14ac:dyDescent="0.2">
      <c r="B8832" s="106"/>
    </row>
    <row r="8833" spans="2:2" x14ac:dyDescent="0.2">
      <c r="B8833" s="106"/>
    </row>
    <row r="8834" spans="2:2" x14ac:dyDescent="0.2">
      <c r="B8834" s="106"/>
    </row>
    <row r="8835" spans="2:2" x14ac:dyDescent="0.2">
      <c r="B8835" s="106"/>
    </row>
    <row r="8836" spans="2:2" x14ac:dyDescent="0.2">
      <c r="B8836" s="106"/>
    </row>
    <row r="8837" spans="2:2" x14ac:dyDescent="0.2">
      <c r="B8837" s="106"/>
    </row>
    <row r="8838" spans="2:2" x14ac:dyDescent="0.2">
      <c r="B8838" s="106"/>
    </row>
    <row r="8839" spans="2:2" x14ac:dyDescent="0.2">
      <c r="B8839" s="106"/>
    </row>
    <row r="8840" spans="2:2" x14ac:dyDescent="0.2">
      <c r="B8840" s="106"/>
    </row>
    <row r="8841" spans="2:2" x14ac:dyDescent="0.2">
      <c r="B8841" s="106"/>
    </row>
    <row r="8842" spans="2:2" x14ac:dyDescent="0.2">
      <c r="B8842" s="106"/>
    </row>
    <row r="8843" spans="2:2" x14ac:dyDescent="0.2">
      <c r="B8843" s="106"/>
    </row>
    <row r="8844" spans="2:2" x14ac:dyDescent="0.2">
      <c r="B8844" s="106"/>
    </row>
    <row r="8845" spans="2:2" x14ac:dyDescent="0.2">
      <c r="B8845" s="106"/>
    </row>
    <row r="8846" spans="2:2" x14ac:dyDescent="0.2">
      <c r="B8846" s="106"/>
    </row>
    <row r="8847" spans="2:2" x14ac:dyDescent="0.2">
      <c r="B8847" s="106"/>
    </row>
    <row r="8848" spans="2:2" x14ac:dyDescent="0.2">
      <c r="B8848" s="106"/>
    </row>
    <row r="8849" spans="2:2" x14ac:dyDescent="0.2">
      <c r="B8849" s="106"/>
    </row>
    <row r="8850" spans="2:2" x14ac:dyDescent="0.2">
      <c r="B8850" s="106"/>
    </row>
    <row r="8851" spans="2:2" x14ac:dyDescent="0.2">
      <c r="B8851" s="106"/>
    </row>
    <row r="8852" spans="2:2" x14ac:dyDescent="0.2">
      <c r="B8852" s="106"/>
    </row>
    <row r="8853" spans="2:2" x14ac:dyDescent="0.2">
      <c r="B8853" s="106"/>
    </row>
    <row r="8854" spans="2:2" x14ac:dyDescent="0.2">
      <c r="B8854" s="106"/>
    </row>
    <row r="8855" spans="2:2" x14ac:dyDescent="0.2">
      <c r="B8855" s="106"/>
    </row>
    <row r="8856" spans="2:2" x14ac:dyDescent="0.2">
      <c r="B8856" s="106"/>
    </row>
    <row r="8857" spans="2:2" x14ac:dyDescent="0.2">
      <c r="B8857" s="106"/>
    </row>
    <row r="8858" spans="2:2" x14ac:dyDescent="0.2">
      <c r="B8858" s="106"/>
    </row>
    <row r="8859" spans="2:2" x14ac:dyDescent="0.2">
      <c r="B8859" s="106"/>
    </row>
    <row r="8860" spans="2:2" x14ac:dyDescent="0.2">
      <c r="B8860" s="106"/>
    </row>
    <row r="8861" spans="2:2" x14ac:dyDescent="0.2">
      <c r="B8861" s="106"/>
    </row>
    <row r="8862" spans="2:2" x14ac:dyDescent="0.2">
      <c r="B8862" s="106"/>
    </row>
    <row r="8863" spans="2:2" x14ac:dyDescent="0.2">
      <c r="B8863" s="106"/>
    </row>
    <row r="8864" spans="2:2" x14ac:dyDescent="0.2">
      <c r="B8864" s="106"/>
    </row>
    <row r="8865" spans="2:2" x14ac:dyDescent="0.2">
      <c r="B8865" s="106"/>
    </row>
    <row r="8866" spans="2:2" x14ac:dyDescent="0.2">
      <c r="B8866" s="106"/>
    </row>
    <row r="8867" spans="2:2" x14ac:dyDescent="0.2">
      <c r="B8867" s="106"/>
    </row>
    <row r="8868" spans="2:2" x14ac:dyDescent="0.2">
      <c r="B8868" s="106"/>
    </row>
    <row r="8869" spans="2:2" x14ac:dyDescent="0.2">
      <c r="B8869" s="106"/>
    </row>
    <row r="8870" spans="2:2" x14ac:dyDescent="0.2">
      <c r="B8870" s="106"/>
    </row>
    <row r="8871" spans="2:2" x14ac:dyDescent="0.2">
      <c r="B8871" s="106"/>
    </row>
    <row r="8872" spans="2:2" x14ac:dyDescent="0.2">
      <c r="B8872" s="106"/>
    </row>
    <row r="8873" spans="2:2" x14ac:dyDescent="0.2">
      <c r="B8873" s="106"/>
    </row>
    <row r="8874" spans="2:2" x14ac:dyDescent="0.2">
      <c r="B8874" s="106"/>
    </row>
    <row r="8875" spans="2:2" x14ac:dyDescent="0.2">
      <c r="B8875" s="106"/>
    </row>
    <row r="8876" spans="2:2" x14ac:dyDescent="0.2">
      <c r="B8876" s="106"/>
    </row>
    <row r="8877" spans="2:2" x14ac:dyDescent="0.2">
      <c r="B8877" s="106"/>
    </row>
    <row r="8878" spans="2:2" x14ac:dyDescent="0.2">
      <c r="B8878" s="106"/>
    </row>
    <row r="8879" spans="2:2" x14ac:dyDescent="0.2">
      <c r="B8879" s="106"/>
    </row>
    <row r="8880" spans="2:2" x14ac:dyDescent="0.2">
      <c r="B8880" s="106"/>
    </row>
    <row r="8881" spans="2:2" x14ac:dyDescent="0.2">
      <c r="B8881" s="106"/>
    </row>
    <row r="8882" spans="2:2" x14ac:dyDescent="0.2">
      <c r="B8882" s="106"/>
    </row>
    <row r="8883" spans="2:2" x14ac:dyDescent="0.2">
      <c r="B8883" s="106"/>
    </row>
    <row r="8884" spans="2:2" x14ac:dyDescent="0.2">
      <c r="B8884" s="106"/>
    </row>
    <row r="8885" spans="2:2" x14ac:dyDescent="0.2">
      <c r="B8885" s="106"/>
    </row>
    <row r="8886" spans="2:2" x14ac:dyDescent="0.2">
      <c r="B8886" s="106"/>
    </row>
    <row r="8887" spans="2:2" x14ac:dyDescent="0.2">
      <c r="B8887" s="106"/>
    </row>
    <row r="8888" spans="2:2" x14ac:dyDescent="0.2">
      <c r="B8888" s="106"/>
    </row>
    <row r="8889" spans="2:2" x14ac:dyDescent="0.2">
      <c r="B8889" s="106"/>
    </row>
    <row r="8890" spans="2:2" x14ac:dyDescent="0.2">
      <c r="B8890" s="106"/>
    </row>
    <row r="8891" spans="2:2" x14ac:dyDescent="0.2">
      <c r="B8891" s="106"/>
    </row>
    <row r="8892" spans="2:2" x14ac:dyDescent="0.2">
      <c r="B8892" s="106"/>
    </row>
    <row r="8893" spans="2:2" x14ac:dyDescent="0.2">
      <c r="B8893" s="106"/>
    </row>
    <row r="8894" spans="2:2" x14ac:dyDescent="0.2">
      <c r="B8894" s="106"/>
    </row>
    <row r="8895" spans="2:2" x14ac:dyDescent="0.2">
      <c r="B8895" s="106"/>
    </row>
    <row r="8896" spans="2:2" x14ac:dyDescent="0.2">
      <c r="B8896" s="106"/>
    </row>
    <row r="8897" spans="2:2" x14ac:dyDescent="0.2">
      <c r="B8897" s="106"/>
    </row>
    <row r="8898" spans="2:2" x14ac:dyDescent="0.2">
      <c r="B8898" s="106"/>
    </row>
    <row r="8899" spans="2:2" x14ac:dyDescent="0.2">
      <c r="B8899" s="106"/>
    </row>
    <row r="8900" spans="2:2" x14ac:dyDescent="0.2">
      <c r="B8900" s="106"/>
    </row>
    <row r="8901" spans="2:2" x14ac:dyDescent="0.2">
      <c r="B8901" s="106"/>
    </row>
    <row r="8902" spans="2:2" x14ac:dyDescent="0.2">
      <c r="B8902" s="106"/>
    </row>
    <row r="8903" spans="2:2" x14ac:dyDescent="0.2">
      <c r="B8903" s="106"/>
    </row>
    <row r="8904" spans="2:2" x14ac:dyDescent="0.2">
      <c r="B8904" s="106"/>
    </row>
    <row r="8905" spans="2:2" x14ac:dyDescent="0.2">
      <c r="B8905" s="106"/>
    </row>
    <row r="8906" spans="2:2" x14ac:dyDescent="0.2">
      <c r="B8906" s="106"/>
    </row>
    <row r="8907" spans="2:2" x14ac:dyDescent="0.2">
      <c r="B8907" s="106"/>
    </row>
    <row r="8908" spans="2:2" x14ac:dyDescent="0.2">
      <c r="B8908" s="106"/>
    </row>
    <row r="8909" spans="2:2" x14ac:dyDescent="0.2">
      <c r="B8909" s="106"/>
    </row>
    <row r="8910" spans="2:2" x14ac:dyDescent="0.2">
      <c r="B8910" s="106"/>
    </row>
    <row r="8911" spans="2:2" x14ac:dyDescent="0.2">
      <c r="B8911" s="106"/>
    </row>
    <row r="8912" spans="2:2" x14ac:dyDescent="0.2">
      <c r="B8912" s="106"/>
    </row>
    <row r="8913" spans="2:2" x14ac:dyDescent="0.2">
      <c r="B8913" s="106"/>
    </row>
    <row r="8914" spans="2:2" x14ac:dyDescent="0.2">
      <c r="B8914" s="106"/>
    </row>
    <row r="8915" spans="2:2" x14ac:dyDescent="0.2">
      <c r="B8915" s="106"/>
    </row>
    <row r="8916" spans="2:2" x14ac:dyDescent="0.2">
      <c r="B8916" s="106"/>
    </row>
    <row r="8917" spans="2:2" x14ac:dyDescent="0.2">
      <c r="B8917" s="106"/>
    </row>
    <row r="8918" spans="2:2" x14ac:dyDescent="0.2">
      <c r="B8918" s="106"/>
    </row>
    <row r="8919" spans="2:2" x14ac:dyDescent="0.2">
      <c r="B8919" s="106"/>
    </row>
    <row r="8920" spans="2:2" x14ac:dyDescent="0.2">
      <c r="B8920" s="106"/>
    </row>
    <row r="8921" spans="2:2" x14ac:dyDescent="0.2">
      <c r="B8921" s="106"/>
    </row>
    <row r="8922" spans="2:2" x14ac:dyDescent="0.2">
      <c r="B8922" s="106"/>
    </row>
    <row r="8923" spans="2:2" x14ac:dyDescent="0.2">
      <c r="B8923" s="106"/>
    </row>
    <row r="8924" spans="2:2" x14ac:dyDescent="0.2">
      <c r="B8924" s="106"/>
    </row>
    <row r="8925" spans="2:2" x14ac:dyDescent="0.2">
      <c r="B8925" s="106"/>
    </row>
    <row r="8926" spans="2:2" x14ac:dyDescent="0.2">
      <c r="B8926" s="106"/>
    </row>
    <row r="8927" spans="2:2" x14ac:dyDescent="0.2">
      <c r="B8927" s="106"/>
    </row>
    <row r="8928" spans="2:2" x14ac:dyDescent="0.2">
      <c r="B8928" s="106"/>
    </row>
    <row r="8929" spans="2:2" x14ac:dyDescent="0.2">
      <c r="B8929" s="106"/>
    </row>
    <row r="8930" spans="2:2" x14ac:dyDescent="0.2">
      <c r="B8930" s="106"/>
    </row>
    <row r="8931" spans="2:2" x14ac:dyDescent="0.2">
      <c r="B8931" s="106"/>
    </row>
    <row r="8932" spans="2:2" x14ac:dyDescent="0.2">
      <c r="B8932" s="106"/>
    </row>
    <row r="8933" spans="2:2" x14ac:dyDescent="0.2">
      <c r="B8933" s="106"/>
    </row>
    <row r="8934" spans="2:2" x14ac:dyDescent="0.2">
      <c r="B8934" s="106"/>
    </row>
    <row r="8935" spans="2:2" x14ac:dyDescent="0.2">
      <c r="B8935" s="106"/>
    </row>
    <row r="8936" spans="2:2" x14ac:dyDescent="0.2">
      <c r="B8936" s="106"/>
    </row>
    <row r="8937" spans="2:2" x14ac:dyDescent="0.2">
      <c r="B8937" s="106"/>
    </row>
    <row r="8938" spans="2:2" x14ac:dyDescent="0.2">
      <c r="B8938" s="106"/>
    </row>
    <row r="8939" spans="2:2" x14ac:dyDescent="0.2">
      <c r="B8939" s="106"/>
    </row>
    <row r="8940" spans="2:2" x14ac:dyDescent="0.2">
      <c r="B8940" s="106"/>
    </row>
    <row r="8941" spans="2:2" x14ac:dyDescent="0.2">
      <c r="B8941" s="106"/>
    </row>
    <row r="8942" spans="2:2" x14ac:dyDescent="0.2">
      <c r="B8942" s="106"/>
    </row>
    <row r="8943" spans="2:2" x14ac:dyDescent="0.2">
      <c r="B8943" s="106"/>
    </row>
    <row r="8944" spans="2:2" x14ac:dyDescent="0.2">
      <c r="B8944" s="106"/>
    </row>
    <row r="8945" spans="2:2" x14ac:dyDescent="0.2">
      <c r="B8945" s="106"/>
    </row>
    <row r="8946" spans="2:2" x14ac:dyDescent="0.2">
      <c r="B8946" s="106"/>
    </row>
    <row r="8947" spans="2:2" x14ac:dyDescent="0.2">
      <c r="B8947" s="106"/>
    </row>
    <row r="8948" spans="2:2" x14ac:dyDescent="0.2">
      <c r="B8948" s="106"/>
    </row>
    <row r="8949" spans="2:2" x14ac:dyDescent="0.2">
      <c r="B8949" s="106"/>
    </row>
    <row r="8950" spans="2:2" x14ac:dyDescent="0.2">
      <c r="B8950" s="106"/>
    </row>
    <row r="8951" spans="2:2" x14ac:dyDescent="0.2">
      <c r="B8951" s="106"/>
    </row>
    <row r="8952" spans="2:2" x14ac:dyDescent="0.2">
      <c r="B8952" s="106"/>
    </row>
    <row r="8953" spans="2:2" x14ac:dyDescent="0.2">
      <c r="B8953" s="106"/>
    </row>
    <row r="8954" spans="2:2" x14ac:dyDescent="0.2">
      <c r="B8954" s="106"/>
    </row>
    <row r="8955" spans="2:2" x14ac:dyDescent="0.2">
      <c r="B8955" s="106"/>
    </row>
    <row r="8956" spans="2:2" x14ac:dyDescent="0.2">
      <c r="B8956" s="106"/>
    </row>
    <row r="8957" spans="2:2" x14ac:dyDescent="0.2">
      <c r="B8957" s="106"/>
    </row>
    <row r="8958" spans="2:2" x14ac:dyDescent="0.2">
      <c r="B8958" s="106"/>
    </row>
    <row r="8959" spans="2:2" x14ac:dyDescent="0.2">
      <c r="B8959" s="106"/>
    </row>
    <row r="8960" spans="2:2" x14ac:dyDescent="0.2">
      <c r="B8960" s="106"/>
    </row>
    <row r="8961" spans="2:2" x14ac:dyDescent="0.2">
      <c r="B8961" s="106"/>
    </row>
    <row r="8962" spans="2:2" x14ac:dyDescent="0.2">
      <c r="B8962" s="106"/>
    </row>
    <row r="8963" spans="2:2" x14ac:dyDescent="0.2">
      <c r="B8963" s="106"/>
    </row>
    <row r="8964" spans="2:2" x14ac:dyDescent="0.2">
      <c r="B8964" s="106"/>
    </row>
    <row r="8965" spans="2:2" x14ac:dyDescent="0.2">
      <c r="B8965" s="106"/>
    </row>
    <row r="8966" spans="2:2" x14ac:dyDescent="0.2">
      <c r="B8966" s="106"/>
    </row>
    <row r="8967" spans="2:2" x14ac:dyDescent="0.2">
      <c r="B8967" s="106"/>
    </row>
    <row r="8968" spans="2:2" x14ac:dyDescent="0.2">
      <c r="B8968" s="106"/>
    </row>
    <row r="8969" spans="2:2" x14ac:dyDescent="0.2">
      <c r="B8969" s="106"/>
    </row>
    <row r="8970" spans="2:2" x14ac:dyDescent="0.2">
      <c r="B8970" s="106"/>
    </row>
    <row r="8971" spans="2:2" x14ac:dyDescent="0.2">
      <c r="B8971" s="106"/>
    </row>
    <row r="8972" spans="2:2" x14ac:dyDescent="0.2">
      <c r="B8972" s="106"/>
    </row>
    <row r="8973" spans="2:2" x14ac:dyDescent="0.2">
      <c r="B8973" s="106"/>
    </row>
    <row r="8974" spans="2:2" x14ac:dyDescent="0.2">
      <c r="B8974" s="106"/>
    </row>
    <row r="8975" spans="2:2" x14ac:dyDescent="0.2">
      <c r="B8975" s="106"/>
    </row>
    <row r="8976" spans="2:2" x14ac:dyDescent="0.2">
      <c r="B8976" s="106"/>
    </row>
    <row r="8977" spans="2:2" x14ac:dyDescent="0.2">
      <c r="B8977" s="106"/>
    </row>
    <row r="8978" spans="2:2" x14ac:dyDescent="0.2">
      <c r="B8978" s="106"/>
    </row>
    <row r="8979" spans="2:2" x14ac:dyDescent="0.2">
      <c r="B8979" s="106"/>
    </row>
    <row r="8980" spans="2:2" x14ac:dyDescent="0.2">
      <c r="B8980" s="106"/>
    </row>
    <row r="8981" spans="2:2" x14ac:dyDescent="0.2">
      <c r="B8981" s="106"/>
    </row>
    <row r="8982" spans="2:2" x14ac:dyDescent="0.2">
      <c r="B8982" s="106"/>
    </row>
    <row r="8983" spans="2:2" x14ac:dyDescent="0.2">
      <c r="B8983" s="106"/>
    </row>
    <row r="8984" spans="2:2" x14ac:dyDescent="0.2">
      <c r="B8984" s="106"/>
    </row>
    <row r="8985" spans="2:2" x14ac:dyDescent="0.2">
      <c r="B8985" s="106"/>
    </row>
    <row r="8986" spans="2:2" x14ac:dyDescent="0.2">
      <c r="B8986" s="106"/>
    </row>
    <row r="8987" spans="2:2" x14ac:dyDescent="0.2">
      <c r="B8987" s="106"/>
    </row>
    <row r="8988" spans="2:2" x14ac:dyDescent="0.2">
      <c r="B8988" s="106"/>
    </row>
    <row r="8989" spans="2:2" x14ac:dyDescent="0.2">
      <c r="B8989" s="106"/>
    </row>
    <row r="8990" spans="2:2" x14ac:dyDescent="0.2">
      <c r="B8990" s="106"/>
    </row>
    <row r="8991" spans="2:2" x14ac:dyDescent="0.2">
      <c r="B8991" s="106"/>
    </row>
    <row r="8992" spans="2:2" x14ac:dyDescent="0.2">
      <c r="B8992" s="106"/>
    </row>
    <row r="8993" spans="2:2" x14ac:dyDescent="0.2">
      <c r="B8993" s="106"/>
    </row>
    <row r="8994" spans="2:2" x14ac:dyDescent="0.2">
      <c r="B8994" s="106"/>
    </row>
    <row r="8995" spans="2:2" x14ac:dyDescent="0.2">
      <c r="B8995" s="106"/>
    </row>
    <row r="8996" spans="2:2" x14ac:dyDescent="0.2">
      <c r="B8996" s="106"/>
    </row>
    <row r="8997" spans="2:2" x14ac:dyDescent="0.2">
      <c r="B8997" s="106"/>
    </row>
    <row r="8998" spans="2:2" x14ac:dyDescent="0.2">
      <c r="B8998" s="106"/>
    </row>
    <row r="8999" spans="2:2" x14ac:dyDescent="0.2">
      <c r="B8999" s="106"/>
    </row>
    <row r="9000" spans="2:2" x14ac:dyDescent="0.2">
      <c r="B9000" s="106"/>
    </row>
    <row r="9001" spans="2:2" x14ac:dyDescent="0.2">
      <c r="B9001" s="106"/>
    </row>
    <row r="9002" spans="2:2" x14ac:dyDescent="0.2">
      <c r="B9002" s="106"/>
    </row>
    <row r="9003" spans="2:2" x14ac:dyDescent="0.2">
      <c r="B9003" s="106"/>
    </row>
    <row r="9004" spans="2:2" x14ac:dyDescent="0.2">
      <c r="B9004" s="106"/>
    </row>
    <row r="9005" spans="2:2" x14ac:dyDescent="0.2">
      <c r="B9005" s="106"/>
    </row>
    <row r="9006" spans="2:2" x14ac:dyDescent="0.2">
      <c r="B9006" s="106"/>
    </row>
    <row r="9007" spans="2:2" x14ac:dyDescent="0.2">
      <c r="B9007" s="106"/>
    </row>
    <row r="9008" spans="2:2" x14ac:dyDescent="0.2">
      <c r="B9008" s="106"/>
    </row>
    <row r="9009" spans="2:2" x14ac:dyDescent="0.2">
      <c r="B9009" s="106"/>
    </row>
    <row r="9010" spans="2:2" x14ac:dyDescent="0.2">
      <c r="B9010" s="106"/>
    </row>
    <row r="9011" spans="2:2" x14ac:dyDescent="0.2">
      <c r="B9011" s="106"/>
    </row>
    <row r="9012" spans="2:2" x14ac:dyDescent="0.2">
      <c r="B9012" s="106"/>
    </row>
    <row r="9013" spans="2:2" x14ac:dyDescent="0.2">
      <c r="B9013" s="106"/>
    </row>
    <row r="9014" spans="2:2" x14ac:dyDescent="0.2">
      <c r="B9014" s="106"/>
    </row>
    <row r="9015" spans="2:2" x14ac:dyDescent="0.2">
      <c r="B9015" s="106"/>
    </row>
    <row r="9016" spans="2:2" x14ac:dyDescent="0.2">
      <c r="B9016" s="106"/>
    </row>
    <row r="9017" spans="2:2" x14ac:dyDescent="0.2">
      <c r="B9017" s="106"/>
    </row>
    <row r="9018" spans="2:2" x14ac:dyDescent="0.2">
      <c r="B9018" s="106"/>
    </row>
    <row r="9019" spans="2:2" x14ac:dyDescent="0.2">
      <c r="B9019" s="106"/>
    </row>
    <row r="9020" spans="2:2" x14ac:dyDescent="0.2">
      <c r="B9020" s="106"/>
    </row>
    <row r="9021" spans="2:2" x14ac:dyDescent="0.2">
      <c r="B9021" s="106"/>
    </row>
    <row r="9022" spans="2:2" x14ac:dyDescent="0.2">
      <c r="B9022" s="106"/>
    </row>
    <row r="9023" spans="2:2" x14ac:dyDescent="0.2">
      <c r="B9023" s="106"/>
    </row>
    <row r="9024" spans="2:2" x14ac:dyDescent="0.2">
      <c r="B9024" s="106"/>
    </row>
    <row r="9025" spans="2:2" x14ac:dyDescent="0.2">
      <c r="B9025" s="106"/>
    </row>
    <row r="9026" spans="2:2" x14ac:dyDescent="0.2">
      <c r="B9026" s="106"/>
    </row>
    <row r="9027" spans="2:2" x14ac:dyDescent="0.2">
      <c r="B9027" s="106"/>
    </row>
    <row r="9028" spans="2:2" x14ac:dyDescent="0.2">
      <c r="B9028" s="106"/>
    </row>
    <row r="9029" spans="2:2" x14ac:dyDescent="0.2">
      <c r="B9029" s="106"/>
    </row>
    <row r="9030" spans="2:2" x14ac:dyDescent="0.2">
      <c r="B9030" s="106"/>
    </row>
    <row r="9031" spans="2:2" x14ac:dyDescent="0.2">
      <c r="B9031" s="106"/>
    </row>
    <row r="9032" spans="2:2" x14ac:dyDescent="0.2">
      <c r="B9032" s="106"/>
    </row>
    <row r="9033" spans="2:2" x14ac:dyDescent="0.2">
      <c r="B9033" s="106"/>
    </row>
    <row r="9034" spans="2:2" x14ac:dyDescent="0.2">
      <c r="B9034" s="106"/>
    </row>
    <row r="9035" spans="2:2" x14ac:dyDescent="0.2">
      <c r="B9035" s="106"/>
    </row>
    <row r="9036" spans="2:2" x14ac:dyDescent="0.2">
      <c r="B9036" s="106"/>
    </row>
    <row r="9037" spans="2:2" x14ac:dyDescent="0.2">
      <c r="B9037" s="106"/>
    </row>
    <row r="9038" spans="2:2" x14ac:dyDescent="0.2">
      <c r="B9038" s="106"/>
    </row>
    <row r="9039" spans="2:2" x14ac:dyDescent="0.2">
      <c r="B9039" s="106"/>
    </row>
    <row r="9040" spans="2:2" x14ac:dyDescent="0.2">
      <c r="B9040" s="106"/>
    </row>
    <row r="9041" spans="2:2" x14ac:dyDescent="0.2">
      <c r="B9041" s="106"/>
    </row>
    <row r="9042" spans="2:2" x14ac:dyDescent="0.2">
      <c r="B9042" s="106"/>
    </row>
    <row r="9043" spans="2:2" x14ac:dyDescent="0.2">
      <c r="B9043" s="106"/>
    </row>
    <row r="9044" spans="2:2" x14ac:dyDescent="0.2">
      <c r="B9044" s="106"/>
    </row>
    <row r="9045" spans="2:2" x14ac:dyDescent="0.2">
      <c r="B9045" s="106"/>
    </row>
    <row r="9046" spans="2:2" x14ac:dyDescent="0.2">
      <c r="B9046" s="106"/>
    </row>
    <row r="9047" spans="2:2" x14ac:dyDescent="0.2">
      <c r="B9047" s="106"/>
    </row>
    <row r="9048" spans="2:2" x14ac:dyDescent="0.2">
      <c r="B9048" s="106"/>
    </row>
    <row r="9049" spans="2:2" x14ac:dyDescent="0.2">
      <c r="B9049" s="106"/>
    </row>
    <row r="9050" spans="2:2" x14ac:dyDescent="0.2">
      <c r="B9050" s="106"/>
    </row>
    <row r="9051" spans="2:2" x14ac:dyDescent="0.2">
      <c r="B9051" s="106"/>
    </row>
    <row r="9052" spans="2:2" x14ac:dyDescent="0.2">
      <c r="B9052" s="106"/>
    </row>
    <row r="9053" spans="2:2" x14ac:dyDescent="0.2">
      <c r="B9053" s="106"/>
    </row>
    <row r="9054" spans="2:2" x14ac:dyDescent="0.2">
      <c r="B9054" s="106"/>
    </row>
    <row r="9055" spans="2:2" x14ac:dyDescent="0.2">
      <c r="B9055" s="106"/>
    </row>
    <row r="9056" spans="2:2" x14ac:dyDescent="0.2">
      <c r="B9056" s="106"/>
    </row>
    <row r="9057" spans="2:2" x14ac:dyDescent="0.2">
      <c r="B9057" s="106"/>
    </row>
    <row r="9058" spans="2:2" x14ac:dyDescent="0.2">
      <c r="B9058" s="106"/>
    </row>
    <row r="9059" spans="2:2" x14ac:dyDescent="0.2">
      <c r="B9059" s="106"/>
    </row>
    <row r="9060" spans="2:2" x14ac:dyDescent="0.2">
      <c r="B9060" s="106"/>
    </row>
    <row r="9061" spans="2:2" x14ac:dyDescent="0.2">
      <c r="B9061" s="106"/>
    </row>
    <row r="9062" spans="2:2" x14ac:dyDescent="0.2">
      <c r="B9062" s="106"/>
    </row>
    <row r="9063" spans="2:2" x14ac:dyDescent="0.2">
      <c r="B9063" s="106"/>
    </row>
    <row r="9064" spans="2:2" x14ac:dyDescent="0.2">
      <c r="B9064" s="106"/>
    </row>
    <row r="9065" spans="2:2" x14ac:dyDescent="0.2">
      <c r="B9065" s="106"/>
    </row>
    <row r="9066" spans="2:2" x14ac:dyDescent="0.2">
      <c r="B9066" s="106"/>
    </row>
    <row r="9067" spans="2:2" x14ac:dyDescent="0.2">
      <c r="B9067" s="106"/>
    </row>
    <row r="9068" spans="2:2" x14ac:dyDescent="0.2">
      <c r="B9068" s="106"/>
    </row>
    <row r="9069" spans="2:2" x14ac:dyDescent="0.2">
      <c r="B9069" s="106"/>
    </row>
    <row r="9070" spans="2:2" x14ac:dyDescent="0.2">
      <c r="B9070" s="106"/>
    </row>
    <row r="9071" spans="2:2" x14ac:dyDescent="0.2">
      <c r="B9071" s="106"/>
    </row>
    <row r="9072" spans="2:2" x14ac:dyDescent="0.2">
      <c r="B9072" s="106"/>
    </row>
    <row r="9073" spans="2:2" x14ac:dyDescent="0.2">
      <c r="B9073" s="106"/>
    </row>
    <row r="9074" spans="2:2" x14ac:dyDescent="0.2">
      <c r="B9074" s="106"/>
    </row>
    <row r="9075" spans="2:2" x14ac:dyDescent="0.2">
      <c r="B9075" s="106"/>
    </row>
    <row r="9076" spans="2:2" x14ac:dyDescent="0.2">
      <c r="B9076" s="106"/>
    </row>
    <row r="9077" spans="2:2" x14ac:dyDescent="0.2">
      <c r="B9077" s="106"/>
    </row>
    <row r="9078" spans="2:2" x14ac:dyDescent="0.2">
      <c r="B9078" s="106"/>
    </row>
    <row r="9079" spans="2:2" x14ac:dyDescent="0.2">
      <c r="B9079" s="106"/>
    </row>
    <row r="9080" spans="2:2" x14ac:dyDescent="0.2">
      <c r="B9080" s="106"/>
    </row>
    <row r="9081" spans="2:2" x14ac:dyDescent="0.2">
      <c r="B9081" s="106"/>
    </row>
    <row r="9082" spans="2:2" x14ac:dyDescent="0.2">
      <c r="B9082" s="106"/>
    </row>
    <row r="9083" spans="2:2" x14ac:dyDescent="0.2">
      <c r="B9083" s="106"/>
    </row>
    <row r="9084" spans="2:2" x14ac:dyDescent="0.2">
      <c r="B9084" s="106"/>
    </row>
    <row r="9085" spans="2:2" x14ac:dyDescent="0.2">
      <c r="B9085" s="106"/>
    </row>
    <row r="9086" spans="2:2" x14ac:dyDescent="0.2">
      <c r="B9086" s="106"/>
    </row>
    <row r="9087" spans="2:2" x14ac:dyDescent="0.2">
      <c r="B9087" s="106"/>
    </row>
    <row r="9088" spans="2:2" x14ac:dyDescent="0.2">
      <c r="B9088" s="106"/>
    </row>
    <row r="9089" spans="2:2" x14ac:dyDescent="0.2">
      <c r="B9089" s="106"/>
    </row>
    <row r="9090" spans="2:2" x14ac:dyDescent="0.2">
      <c r="B9090" s="106"/>
    </row>
    <row r="9091" spans="2:2" x14ac:dyDescent="0.2">
      <c r="B9091" s="106"/>
    </row>
    <row r="9092" spans="2:2" x14ac:dyDescent="0.2">
      <c r="B9092" s="106"/>
    </row>
    <row r="9093" spans="2:2" x14ac:dyDescent="0.2">
      <c r="B9093" s="106"/>
    </row>
    <row r="9094" spans="2:2" x14ac:dyDescent="0.2">
      <c r="B9094" s="106"/>
    </row>
    <row r="9095" spans="2:2" x14ac:dyDescent="0.2">
      <c r="B9095" s="106"/>
    </row>
    <row r="9096" spans="2:2" x14ac:dyDescent="0.2">
      <c r="B9096" s="106"/>
    </row>
    <row r="9097" spans="2:2" x14ac:dyDescent="0.2">
      <c r="B9097" s="106"/>
    </row>
    <row r="9098" spans="2:2" x14ac:dyDescent="0.2">
      <c r="B9098" s="106"/>
    </row>
    <row r="9099" spans="2:2" x14ac:dyDescent="0.2">
      <c r="B9099" s="106"/>
    </row>
    <row r="9100" spans="2:2" x14ac:dyDescent="0.2">
      <c r="B9100" s="106"/>
    </row>
    <row r="9101" spans="2:2" x14ac:dyDescent="0.2">
      <c r="B9101" s="106"/>
    </row>
    <row r="9102" spans="2:2" x14ac:dyDescent="0.2">
      <c r="B9102" s="106"/>
    </row>
    <row r="9103" spans="2:2" x14ac:dyDescent="0.2">
      <c r="B9103" s="106"/>
    </row>
    <row r="9104" spans="2:2" x14ac:dyDescent="0.2">
      <c r="B9104" s="106"/>
    </row>
    <row r="9105" spans="2:2" x14ac:dyDescent="0.2">
      <c r="B9105" s="106"/>
    </row>
    <row r="9106" spans="2:2" x14ac:dyDescent="0.2">
      <c r="B9106" s="106"/>
    </row>
    <row r="9107" spans="2:2" x14ac:dyDescent="0.2">
      <c r="B9107" s="106"/>
    </row>
    <row r="9108" spans="2:2" x14ac:dyDescent="0.2">
      <c r="B9108" s="106"/>
    </row>
    <row r="9109" spans="2:2" x14ac:dyDescent="0.2">
      <c r="B9109" s="106"/>
    </row>
    <row r="9110" spans="2:2" x14ac:dyDescent="0.2">
      <c r="B9110" s="106"/>
    </row>
    <row r="9111" spans="2:2" x14ac:dyDescent="0.2">
      <c r="B9111" s="106"/>
    </row>
    <row r="9112" spans="2:2" x14ac:dyDescent="0.2">
      <c r="B9112" s="106"/>
    </row>
    <row r="9113" spans="2:2" x14ac:dyDescent="0.2">
      <c r="B9113" s="106"/>
    </row>
    <row r="9114" spans="2:2" x14ac:dyDescent="0.2">
      <c r="B9114" s="106"/>
    </row>
    <row r="9115" spans="2:2" x14ac:dyDescent="0.2">
      <c r="B9115" s="106"/>
    </row>
    <row r="9116" spans="2:2" x14ac:dyDescent="0.2">
      <c r="B9116" s="106"/>
    </row>
    <row r="9117" spans="2:2" x14ac:dyDescent="0.2">
      <c r="B9117" s="106"/>
    </row>
    <row r="9118" spans="2:2" x14ac:dyDescent="0.2">
      <c r="B9118" s="106"/>
    </row>
    <row r="9119" spans="2:2" x14ac:dyDescent="0.2">
      <c r="B9119" s="106"/>
    </row>
    <row r="9120" spans="2:2" x14ac:dyDescent="0.2">
      <c r="B9120" s="106"/>
    </row>
    <row r="9121" spans="2:2" x14ac:dyDescent="0.2">
      <c r="B9121" s="106"/>
    </row>
    <row r="9122" spans="2:2" x14ac:dyDescent="0.2">
      <c r="B9122" s="106"/>
    </row>
    <row r="9123" spans="2:2" x14ac:dyDescent="0.2">
      <c r="B9123" s="106"/>
    </row>
    <row r="9124" spans="2:2" x14ac:dyDescent="0.2">
      <c r="B9124" s="106"/>
    </row>
    <row r="9125" spans="2:2" x14ac:dyDescent="0.2">
      <c r="B9125" s="106"/>
    </row>
    <row r="9126" spans="2:2" x14ac:dyDescent="0.2">
      <c r="B9126" s="106"/>
    </row>
    <row r="9127" spans="2:2" x14ac:dyDescent="0.2">
      <c r="B9127" s="106"/>
    </row>
    <row r="9128" spans="2:2" x14ac:dyDescent="0.2">
      <c r="B9128" s="106"/>
    </row>
    <row r="9129" spans="2:2" x14ac:dyDescent="0.2">
      <c r="B9129" s="106"/>
    </row>
    <row r="9130" spans="2:2" x14ac:dyDescent="0.2">
      <c r="B9130" s="106"/>
    </row>
    <row r="9131" spans="2:2" x14ac:dyDescent="0.2">
      <c r="B9131" s="106"/>
    </row>
    <row r="9132" spans="2:2" x14ac:dyDescent="0.2">
      <c r="B9132" s="106"/>
    </row>
    <row r="9133" spans="2:2" x14ac:dyDescent="0.2">
      <c r="B9133" s="106"/>
    </row>
    <row r="9134" spans="2:2" x14ac:dyDescent="0.2">
      <c r="B9134" s="106"/>
    </row>
    <row r="9135" spans="2:2" x14ac:dyDescent="0.2">
      <c r="B9135" s="106"/>
    </row>
    <row r="9136" spans="2:2" x14ac:dyDescent="0.2">
      <c r="B9136" s="106"/>
    </row>
    <row r="9137" spans="2:2" x14ac:dyDescent="0.2">
      <c r="B9137" s="106"/>
    </row>
    <row r="9138" spans="2:2" x14ac:dyDescent="0.2">
      <c r="B9138" s="106"/>
    </row>
    <row r="9139" spans="2:2" x14ac:dyDescent="0.2">
      <c r="B9139" s="106"/>
    </row>
    <row r="9140" spans="2:2" x14ac:dyDescent="0.2">
      <c r="B9140" s="106"/>
    </row>
    <row r="9141" spans="2:2" x14ac:dyDescent="0.2">
      <c r="B9141" s="106"/>
    </row>
    <row r="9142" spans="2:2" x14ac:dyDescent="0.2">
      <c r="B9142" s="106"/>
    </row>
    <row r="9143" spans="2:2" x14ac:dyDescent="0.2">
      <c r="B9143" s="106"/>
    </row>
    <row r="9144" spans="2:2" x14ac:dyDescent="0.2">
      <c r="B9144" s="106"/>
    </row>
    <row r="9145" spans="2:2" x14ac:dyDescent="0.2">
      <c r="B9145" s="106"/>
    </row>
    <row r="9146" spans="2:2" x14ac:dyDescent="0.2">
      <c r="B9146" s="106"/>
    </row>
    <row r="9147" spans="2:2" x14ac:dyDescent="0.2">
      <c r="B9147" s="106"/>
    </row>
    <row r="9148" spans="2:2" x14ac:dyDescent="0.2">
      <c r="B9148" s="106"/>
    </row>
    <row r="9149" spans="2:2" x14ac:dyDescent="0.2">
      <c r="B9149" s="106"/>
    </row>
    <row r="9150" spans="2:2" x14ac:dyDescent="0.2">
      <c r="B9150" s="106"/>
    </row>
    <row r="9151" spans="2:2" x14ac:dyDescent="0.2">
      <c r="B9151" s="106"/>
    </row>
    <row r="9152" spans="2:2" x14ac:dyDescent="0.2">
      <c r="B9152" s="106"/>
    </row>
    <row r="9153" spans="2:2" x14ac:dyDescent="0.2">
      <c r="B9153" s="106"/>
    </row>
    <row r="9154" spans="2:2" x14ac:dyDescent="0.2">
      <c r="B9154" s="106"/>
    </row>
    <row r="9155" spans="2:2" x14ac:dyDescent="0.2">
      <c r="B9155" s="106"/>
    </row>
    <row r="9156" spans="2:2" x14ac:dyDescent="0.2">
      <c r="B9156" s="106"/>
    </row>
    <row r="9157" spans="2:2" x14ac:dyDescent="0.2">
      <c r="B9157" s="106"/>
    </row>
    <row r="9158" spans="2:2" x14ac:dyDescent="0.2">
      <c r="B9158" s="106"/>
    </row>
    <row r="9159" spans="2:2" x14ac:dyDescent="0.2">
      <c r="B9159" s="106"/>
    </row>
    <row r="9160" spans="2:2" x14ac:dyDescent="0.2">
      <c r="B9160" s="106"/>
    </row>
    <row r="9161" spans="2:2" x14ac:dyDescent="0.2">
      <c r="B9161" s="106"/>
    </row>
    <row r="9162" spans="2:2" x14ac:dyDescent="0.2">
      <c r="B9162" s="106"/>
    </row>
    <row r="9163" spans="2:2" x14ac:dyDescent="0.2">
      <c r="B9163" s="106"/>
    </row>
    <row r="9164" spans="2:2" x14ac:dyDescent="0.2">
      <c r="B9164" s="106"/>
    </row>
    <row r="9165" spans="2:2" x14ac:dyDescent="0.2">
      <c r="B9165" s="106"/>
    </row>
    <row r="9166" spans="2:2" x14ac:dyDescent="0.2">
      <c r="B9166" s="106"/>
    </row>
    <row r="9167" spans="2:2" x14ac:dyDescent="0.2">
      <c r="B9167" s="106"/>
    </row>
    <row r="9168" spans="2:2" x14ac:dyDescent="0.2">
      <c r="B9168" s="106"/>
    </row>
    <row r="9169" spans="2:2" x14ac:dyDescent="0.2">
      <c r="B9169" s="106"/>
    </row>
    <row r="9170" spans="2:2" x14ac:dyDescent="0.2">
      <c r="B9170" s="106"/>
    </row>
    <row r="9171" spans="2:2" x14ac:dyDescent="0.2">
      <c r="B9171" s="106"/>
    </row>
    <row r="9172" spans="2:2" x14ac:dyDescent="0.2">
      <c r="B9172" s="106"/>
    </row>
    <row r="9173" spans="2:2" x14ac:dyDescent="0.2">
      <c r="B9173" s="106"/>
    </row>
    <row r="9174" spans="2:2" x14ac:dyDescent="0.2">
      <c r="B9174" s="106"/>
    </row>
    <row r="9175" spans="2:2" x14ac:dyDescent="0.2">
      <c r="B9175" s="106"/>
    </row>
    <row r="9176" spans="2:2" x14ac:dyDescent="0.2">
      <c r="B9176" s="106"/>
    </row>
    <row r="9177" spans="2:2" x14ac:dyDescent="0.2">
      <c r="B9177" s="106"/>
    </row>
    <row r="9178" spans="2:2" x14ac:dyDescent="0.2">
      <c r="B9178" s="106"/>
    </row>
    <row r="9179" spans="2:2" x14ac:dyDescent="0.2">
      <c r="B9179" s="106"/>
    </row>
    <row r="9180" spans="2:2" x14ac:dyDescent="0.2">
      <c r="B9180" s="106"/>
    </row>
    <row r="9181" spans="2:2" x14ac:dyDescent="0.2">
      <c r="B9181" s="106"/>
    </row>
    <row r="9182" spans="2:2" x14ac:dyDescent="0.2">
      <c r="B9182" s="106"/>
    </row>
    <row r="9183" spans="2:2" x14ac:dyDescent="0.2">
      <c r="B9183" s="106"/>
    </row>
    <row r="9184" spans="2:2" x14ac:dyDescent="0.2">
      <c r="B9184" s="106"/>
    </row>
    <row r="9185" spans="2:2" x14ac:dyDescent="0.2">
      <c r="B9185" s="106"/>
    </row>
    <row r="9186" spans="2:2" x14ac:dyDescent="0.2">
      <c r="B9186" s="106"/>
    </row>
    <row r="9187" spans="2:2" x14ac:dyDescent="0.2">
      <c r="B9187" s="106"/>
    </row>
    <row r="9188" spans="2:2" x14ac:dyDescent="0.2">
      <c r="B9188" s="106"/>
    </row>
    <row r="9189" spans="2:2" x14ac:dyDescent="0.2">
      <c r="B9189" s="106"/>
    </row>
    <row r="9190" spans="2:2" x14ac:dyDescent="0.2">
      <c r="B9190" s="106"/>
    </row>
    <row r="9191" spans="2:2" x14ac:dyDescent="0.2">
      <c r="B9191" s="106"/>
    </row>
    <row r="9192" spans="2:2" x14ac:dyDescent="0.2">
      <c r="B9192" s="106"/>
    </row>
    <row r="9193" spans="2:2" x14ac:dyDescent="0.2">
      <c r="B9193" s="106"/>
    </row>
    <row r="9194" spans="2:2" x14ac:dyDescent="0.2">
      <c r="B9194" s="106"/>
    </row>
    <row r="9195" spans="2:2" x14ac:dyDescent="0.2">
      <c r="B9195" s="106"/>
    </row>
    <row r="9196" spans="2:2" x14ac:dyDescent="0.2">
      <c r="B9196" s="106"/>
    </row>
    <row r="9197" spans="2:2" x14ac:dyDescent="0.2">
      <c r="B9197" s="106"/>
    </row>
    <row r="9198" spans="2:2" x14ac:dyDescent="0.2">
      <c r="B9198" s="106"/>
    </row>
    <row r="9199" spans="2:2" x14ac:dyDescent="0.2">
      <c r="B9199" s="106"/>
    </row>
    <row r="9200" spans="2:2" x14ac:dyDescent="0.2">
      <c r="B9200" s="106"/>
    </row>
    <row r="9201" spans="2:2" x14ac:dyDescent="0.2">
      <c r="B9201" s="106"/>
    </row>
    <row r="9202" spans="2:2" x14ac:dyDescent="0.2">
      <c r="B9202" s="106"/>
    </row>
    <row r="9203" spans="2:2" x14ac:dyDescent="0.2">
      <c r="B9203" s="106"/>
    </row>
    <row r="9204" spans="2:2" x14ac:dyDescent="0.2">
      <c r="B9204" s="106"/>
    </row>
    <row r="9205" spans="2:2" x14ac:dyDescent="0.2">
      <c r="B9205" s="106"/>
    </row>
    <row r="9206" spans="2:2" x14ac:dyDescent="0.2">
      <c r="B9206" s="106"/>
    </row>
    <row r="9207" spans="2:2" x14ac:dyDescent="0.2">
      <c r="B9207" s="106"/>
    </row>
    <row r="9208" spans="2:2" x14ac:dyDescent="0.2">
      <c r="B9208" s="106"/>
    </row>
    <row r="9209" spans="2:2" x14ac:dyDescent="0.2">
      <c r="B9209" s="106"/>
    </row>
    <row r="9210" spans="2:2" x14ac:dyDescent="0.2">
      <c r="B9210" s="106"/>
    </row>
    <row r="9211" spans="2:2" x14ac:dyDescent="0.2">
      <c r="B9211" s="106"/>
    </row>
    <row r="9212" spans="2:2" x14ac:dyDescent="0.2">
      <c r="B9212" s="106"/>
    </row>
    <row r="9213" spans="2:2" x14ac:dyDescent="0.2">
      <c r="B9213" s="106"/>
    </row>
    <row r="9214" spans="2:2" x14ac:dyDescent="0.2">
      <c r="B9214" s="106"/>
    </row>
    <row r="9215" spans="2:2" x14ac:dyDescent="0.2">
      <c r="B9215" s="106"/>
    </row>
    <row r="9216" spans="2:2" x14ac:dyDescent="0.2">
      <c r="B9216" s="106"/>
    </row>
    <row r="9217" spans="2:2" x14ac:dyDescent="0.2">
      <c r="B9217" s="106"/>
    </row>
    <row r="9218" spans="2:2" x14ac:dyDescent="0.2">
      <c r="B9218" s="106"/>
    </row>
    <row r="9219" spans="2:2" x14ac:dyDescent="0.2">
      <c r="B9219" s="106"/>
    </row>
    <row r="9220" spans="2:2" x14ac:dyDescent="0.2">
      <c r="B9220" s="106"/>
    </row>
    <row r="9221" spans="2:2" x14ac:dyDescent="0.2">
      <c r="B9221" s="106"/>
    </row>
    <row r="9222" spans="2:2" x14ac:dyDescent="0.2">
      <c r="B9222" s="106"/>
    </row>
    <row r="9223" spans="2:2" x14ac:dyDescent="0.2">
      <c r="B9223" s="106"/>
    </row>
    <row r="9224" spans="2:2" x14ac:dyDescent="0.2">
      <c r="B9224" s="106"/>
    </row>
    <row r="9225" spans="2:2" x14ac:dyDescent="0.2">
      <c r="B9225" s="106"/>
    </row>
    <row r="9226" spans="2:2" x14ac:dyDescent="0.2">
      <c r="B9226" s="106"/>
    </row>
    <row r="9227" spans="2:2" x14ac:dyDescent="0.2">
      <c r="B9227" s="106"/>
    </row>
    <row r="9228" spans="2:2" x14ac:dyDescent="0.2">
      <c r="B9228" s="106"/>
    </row>
    <row r="9229" spans="2:2" x14ac:dyDescent="0.2">
      <c r="B9229" s="106"/>
    </row>
    <row r="9230" spans="2:2" x14ac:dyDescent="0.2">
      <c r="B9230" s="106"/>
    </row>
    <row r="9231" spans="2:2" x14ac:dyDescent="0.2">
      <c r="B9231" s="106"/>
    </row>
    <row r="9232" spans="2:2" x14ac:dyDescent="0.2">
      <c r="B9232" s="106"/>
    </row>
    <row r="9233" spans="2:2" x14ac:dyDescent="0.2">
      <c r="B9233" s="106"/>
    </row>
    <row r="9234" spans="2:2" x14ac:dyDescent="0.2">
      <c r="B9234" s="106"/>
    </row>
    <row r="9235" spans="2:2" x14ac:dyDescent="0.2">
      <c r="B9235" s="106"/>
    </row>
    <row r="9236" spans="2:2" x14ac:dyDescent="0.2">
      <c r="B9236" s="106"/>
    </row>
    <row r="9237" spans="2:2" x14ac:dyDescent="0.2">
      <c r="B9237" s="106"/>
    </row>
    <row r="9238" spans="2:2" x14ac:dyDescent="0.2">
      <c r="B9238" s="106"/>
    </row>
    <row r="9239" spans="2:2" x14ac:dyDescent="0.2">
      <c r="B9239" s="106"/>
    </row>
    <row r="9240" spans="2:2" x14ac:dyDescent="0.2">
      <c r="B9240" s="106"/>
    </row>
    <row r="9241" spans="2:2" x14ac:dyDescent="0.2">
      <c r="B9241" s="106"/>
    </row>
    <row r="9242" spans="2:2" x14ac:dyDescent="0.2">
      <c r="B9242" s="106"/>
    </row>
    <row r="9243" spans="2:2" x14ac:dyDescent="0.2">
      <c r="B9243" s="106"/>
    </row>
    <row r="9244" spans="2:2" x14ac:dyDescent="0.2">
      <c r="B9244" s="106"/>
    </row>
    <row r="9245" spans="2:2" x14ac:dyDescent="0.2">
      <c r="B9245" s="106"/>
    </row>
    <row r="9246" spans="2:2" x14ac:dyDescent="0.2">
      <c r="B9246" s="106"/>
    </row>
    <row r="9247" spans="2:2" x14ac:dyDescent="0.2">
      <c r="B9247" s="106"/>
    </row>
    <row r="9248" spans="2:2" x14ac:dyDescent="0.2">
      <c r="B9248" s="106"/>
    </row>
    <row r="9249" spans="2:2" x14ac:dyDescent="0.2">
      <c r="B9249" s="106"/>
    </row>
    <row r="9250" spans="2:2" x14ac:dyDescent="0.2">
      <c r="B9250" s="106"/>
    </row>
    <row r="9251" spans="2:2" x14ac:dyDescent="0.2">
      <c r="B9251" s="106"/>
    </row>
    <row r="9252" spans="2:2" x14ac:dyDescent="0.2">
      <c r="B9252" s="106"/>
    </row>
    <row r="9253" spans="2:2" x14ac:dyDescent="0.2">
      <c r="B9253" s="106"/>
    </row>
    <row r="9254" spans="2:2" x14ac:dyDescent="0.2">
      <c r="B9254" s="106"/>
    </row>
    <row r="9255" spans="2:2" x14ac:dyDescent="0.2">
      <c r="B9255" s="106"/>
    </row>
    <row r="9256" spans="2:2" x14ac:dyDescent="0.2">
      <c r="B9256" s="106"/>
    </row>
    <row r="9257" spans="2:2" x14ac:dyDescent="0.2">
      <c r="B9257" s="106"/>
    </row>
    <row r="9258" spans="2:2" x14ac:dyDescent="0.2">
      <c r="B9258" s="106"/>
    </row>
    <row r="9259" spans="2:2" x14ac:dyDescent="0.2">
      <c r="B9259" s="106"/>
    </row>
    <row r="9260" spans="2:2" x14ac:dyDescent="0.2">
      <c r="B9260" s="106"/>
    </row>
    <row r="9261" spans="2:2" x14ac:dyDescent="0.2">
      <c r="B9261" s="106"/>
    </row>
    <row r="9262" spans="2:2" x14ac:dyDescent="0.2">
      <c r="B9262" s="106"/>
    </row>
    <row r="9263" spans="2:2" x14ac:dyDescent="0.2">
      <c r="B9263" s="106"/>
    </row>
    <row r="9264" spans="2:2" x14ac:dyDescent="0.2">
      <c r="B9264" s="106"/>
    </row>
    <row r="9265" spans="2:2" x14ac:dyDescent="0.2">
      <c r="B9265" s="106"/>
    </row>
    <row r="9266" spans="2:2" x14ac:dyDescent="0.2">
      <c r="B9266" s="106"/>
    </row>
    <row r="9267" spans="2:2" x14ac:dyDescent="0.2">
      <c r="B9267" s="106"/>
    </row>
    <row r="9268" spans="2:2" x14ac:dyDescent="0.2">
      <c r="B9268" s="106"/>
    </row>
    <row r="9269" spans="2:2" x14ac:dyDescent="0.2">
      <c r="B9269" s="106"/>
    </row>
    <row r="9270" spans="2:2" x14ac:dyDescent="0.2">
      <c r="B9270" s="106"/>
    </row>
    <row r="9271" spans="2:2" x14ac:dyDescent="0.2">
      <c r="B9271" s="106"/>
    </row>
    <row r="9272" spans="2:2" x14ac:dyDescent="0.2">
      <c r="B9272" s="106"/>
    </row>
    <row r="9273" spans="2:2" x14ac:dyDescent="0.2">
      <c r="B9273" s="106"/>
    </row>
    <row r="9274" spans="2:2" x14ac:dyDescent="0.2">
      <c r="B9274" s="106"/>
    </row>
    <row r="9275" spans="2:2" x14ac:dyDescent="0.2">
      <c r="B9275" s="106"/>
    </row>
    <row r="9276" spans="2:2" x14ac:dyDescent="0.2">
      <c r="B9276" s="106"/>
    </row>
    <row r="9277" spans="2:2" x14ac:dyDescent="0.2">
      <c r="B9277" s="106"/>
    </row>
    <row r="9278" spans="2:2" x14ac:dyDescent="0.2">
      <c r="B9278" s="106"/>
    </row>
    <row r="9279" spans="2:2" x14ac:dyDescent="0.2">
      <c r="B9279" s="106"/>
    </row>
    <row r="9280" spans="2:2" x14ac:dyDescent="0.2">
      <c r="B9280" s="106"/>
    </row>
    <row r="9281" spans="2:2" x14ac:dyDescent="0.2">
      <c r="B9281" s="106"/>
    </row>
    <row r="9282" spans="2:2" x14ac:dyDescent="0.2">
      <c r="B9282" s="106"/>
    </row>
    <row r="9283" spans="2:2" x14ac:dyDescent="0.2">
      <c r="B9283" s="106"/>
    </row>
    <row r="9284" spans="2:2" x14ac:dyDescent="0.2">
      <c r="B9284" s="106"/>
    </row>
    <row r="9285" spans="2:2" x14ac:dyDescent="0.2">
      <c r="B9285" s="106"/>
    </row>
    <row r="9286" spans="2:2" x14ac:dyDescent="0.2">
      <c r="B9286" s="106"/>
    </row>
    <row r="9287" spans="2:2" x14ac:dyDescent="0.2">
      <c r="B9287" s="106"/>
    </row>
    <row r="9288" spans="2:2" x14ac:dyDescent="0.2">
      <c r="B9288" s="106"/>
    </row>
    <row r="9289" spans="2:2" x14ac:dyDescent="0.2">
      <c r="B9289" s="106"/>
    </row>
    <row r="9290" spans="2:2" x14ac:dyDescent="0.2">
      <c r="B9290" s="106"/>
    </row>
    <row r="9291" spans="2:2" x14ac:dyDescent="0.2">
      <c r="B9291" s="106"/>
    </row>
    <row r="9292" spans="2:2" x14ac:dyDescent="0.2">
      <c r="B9292" s="106"/>
    </row>
    <row r="9293" spans="2:2" x14ac:dyDescent="0.2">
      <c r="B9293" s="106"/>
    </row>
    <row r="9294" spans="2:2" x14ac:dyDescent="0.2">
      <c r="B9294" s="106"/>
    </row>
    <row r="9295" spans="2:2" x14ac:dyDescent="0.2">
      <c r="B9295" s="106"/>
    </row>
    <row r="9296" spans="2:2" x14ac:dyDescent="0.2">
      <c r="B9296" s="106"/>
    </row>
    <row r="9297" spans="2:2" x14ac:dyDescent="0.2">
      <c r="B9297" s="106"/>
    </row>
    <row r="9298" spans="2:2" x14ac:dyDescent="0.2">
      <c r="B9298" s="106"/>
    </row>
    <row r="9299" spans="2:2" x14ac:dyDescent="0.2">
      <c r="B9299" s="106"/>
    </row>
    <row r="9300" spans="2:2" x14ac:dyDescent="0.2">
      <c r="B9300" s="106"/>
    </row>
    <row r="9301" spans="2:2" x14ac:dyDescent="0.2">
      <c r="B9301" s="106"/>
    </row>
    <row r="9302" spans="2:2" x14ac:dyDescent="0.2">
      <c r="B9302" s="106"/>
    </row>
    <row r="9303" spans="2:2" x14ac:dyDescent="0.2">
      <c r="B9303" s="106"/>
    </row>
    <row r="9304" spans="2:2" x14ac:dyDescent="0.2">
      <c r="B9304" s="106"/>
    </row>
    <row r="9305" spans="2:2" x14ac:dyDescent="0.2">
      <c r="B9305" s="106"/>
    </row>
    <row r="9306" spans="2:2" x14ac:dyDescent="0.2">
      <c r="B9306" s="106"/>
    </row>
    <row r="9307" spans="2:2" x14ac:dyDescent="0.2">
      <c r="B9307" s="106"/>
    </row>
    <row r="9308" spans="2:2" x14ac:dyDescent="0.2">
      <c r="B9308" s="106"/>
    </row>
    <row r="9309" spans="2:2" x14ac:dyDescent="0.2">
      <c r="B9309" s="106"/>
    </row>
    <row r="9310" spans="2:2" x14ac:dyDescent="0.2">
      <c r="B9310" s="106"/>
    </row>
    <row r="9311" spans="2:2" x14ac:dyDescent="0.2">
      <c r="B9311" s="106"/>
    </row>
    <row r="9312" spans="2:2" x14ac:dyDescent="0.2">
      <c r="B9312" s="106"/>
    </row>
    <row r="9313" spans="2:2" x14ac:dyDescent="0.2">
      <c r="B9313" s="106"/>
    </row>
    <row r="9314" spans="2:2" x14ac:dyDescent="0.2">
      <c r="B9314" s="106"/>
    </row>
    <row r="9315" spans="2:2" x14ac:dyDescent="0.2">
      <c r="B9315" s="106"/>
    </row>
    <row r="9316" spans="2:2" x14ac:dyDescent="0.2">
      <c r="B9316" s="106"/>
    </row>
    <row r="9317" spans="2:2" x14ac:dyDescent="0.2">
      <c r="B9317" s="106"/>
    </row>
    <row r="9318" spans="2:2" x14ac:dyDescent="0.2">
      <c r="B9318" s="106"/>
    </row>
    <row r="9319" spans="2:2" x14ac:dyDescent="0.2">
      <c r="B9319" s="106"/>
    </row>
    <row r="9320" spans="2:2" x14ac:dyDescent="0.2">
      <c r="B9320" s="106"/>
    </row>
    <row r="9321" spans="2:2" x14ac:dyDescent="0.2">
      <c r="B9321" s="106"/>
    </row>
    <row r="9322" spans="2:2" x14ac:dyDescent="0.2">
      <c r="B9322" s="106"/>
    </row>
    <row r="9323" spans="2:2" x14ac:dyDescent="0.2">
      <c r="B9323" s="106"/>
    </row>
    <row r="9324" spans="2:2" x14ac:dyDescent="0.2">
      <c r="B9324" s="106"/>
    </row>
    <row r="9325" spans="2:2" x14ac:dyDescent="0.2">
      <c r="B9325" s="106"/>
    </row>
    <row r="9326" spans="2:2" x14ac:dyDescent="0.2">
      <c r="B9326" s="106"/>
    </row>
    <row r="9327" spans="2:2" x14ac:dyDescent="0.2">
      <c r="B9327" s="106"/>
    </row>
    <row r="9328" spans="2:2" x14ac:dyDescent="0.2">
      <c r="B9328" s="106"/>
    </row>
    <row r="9329" spans="2:2" x14ac:dyDescent="0.2">
      <c r="B9329" s="106"/>
    </row>
    <row r="9330" spans="2:2" x14ac:dyDescent="0.2">
      <c r="B9330" s="106"/>
    </row>
    <row r="9331" spans="2:2" x14ac:dyDescent="0.2">
      <c r="B9331" s="106"/>
    </row>
    <row r="9332" spans="2:2" x14ac:dyDescent="0.2">
      <c r="B9332" s="106"/>
    </row>
    <row r="9333" spans="2:2" x14ac:dyDescent="0.2">
      <c r="B9333" s="106"/>
    </row>
    <row r="9334" spans="2:2" x14ac:dyDescent="0.2">
      <c r="B9334" s="106"/>
    </row>
    <row r="9335" spans="2:2" x14ac:dyDescent="0.2">
      <c r="B9335" s="106"/>
    </row>
    <row r="9336" spans="2:2" x14ac:dyDescent="0.2">
      <c r="B9336" s="106"/>
    </row>
    <row r="9337" spans="2:2" x14ac:dyDescent="0.2">
      <c r="B9337" s="106"/>
    </row>
    <row r="9338" spans="2:2" x14ac:dyDescent="0.2">
      <c r="B9338" s="106"/>
    </row>
    <row r="9339" spans="2:2" x14ac:dyDescent="0.2">
      <c r="B9339" s="106"/>
    </row>
    <row r="9340" spans="2:2" x14ac:dyDescent="0.2">
      <c r="B9340" s="106"/>
    </row>
    <row r="9341" spans="2:2" x14ac:dyDescent="0.2">
      <c r="B9341" s="106"/>
    </row>
    <row r="9342" spans="2:2" x14ac:dyDescent="0.2">
      <c r="B9342" s="106"/>
    </row>
    <row r="9343" spans="2:2" x14ac:dyDescent="0.2">
      <c r="B9343" s="106"/>
    </row>
    <row r="9344" spans="2:2" x14ac:dyDescent="0.2">
      <c r="B9344" s="106"/>
    </row>
    <row r="9345" spans="2:2" x14ac:dyDescent="0.2">
      <c r="B9345" s="106"/>
    </row>
    <row r="9346" spans="2:2" x14ac:dyDescent="0.2">
      <c r="B9346" s="106"/>
    </row>
    <row r="9347" spans="2:2" x14ac:dyDescent="0.2">
      <c r="B9347" s="106"/>
    </row>
    <row r="9348" spans="2:2" x14ac:dyDescent="0.2">
      <c r="B9348" s="106"/>
    </row>
    <row r="9349" spans="2:2" x14ac:dyDescent="0.2">
      <c r="B9349" s="106"/>
    </row>
    <row r="9350" spans="2:2" x14ac:dyDescent="0.2">
      <c r="B9350" s="106"/>
    </row>
    <row r="9351" spans="2:2" x14ac:dyDescent="0.2">
      <c r="B9351" s="106"/>
    </row>
    <row r="9352" spans="2:2" x14ac:dyDescent="0.2">
      <c r="B9352" s="106"/>
    </row>
    <row r="9353" spans="2:2" x14ac:dyDescent="0.2">
      <c r="B9353" s="106"/>
    </row>
    <row r="9354" spans="2:2" x14ac:dyDescent="0.2">
      <c r="B9354" s="106"/>
    </row>
    <row r="9355" spans="2:2" x14ac:dyDescent="0.2">
      <c r="B9355" s="106"/>
    </row>
    <row r="9356" spans="2:2" x14ac:dyDescent="0.2">
      <c r="B9356" s="106"/>
    </row>
    <row r="9357" spans="2:2" x14ac:dyDescent="0.2">
      <c r="B9357" s="106"/>
    </row>
    <row r="9358" spans="2:2" x14ac:dyDescent="0.2">
      <c r="B9358" s="106"/>
    </row>
    <row r="9359" spans="2:2" x14ac:dyDescent="0.2">
      <c r="B9359" s="106"/>
    </row>
    <row r="9360" spans="2:2" x14ac:dyDescent="0.2">
      <c r="B9360" s="106"/>
    </row>
    <row r="9361" spans="2:2" x14ac:dyDescent="0.2">
      <c r="B9361" s="106"/>
    </row>
    <row r="9362" spans="2:2" x14ac:dyDescent="0.2">
      <c r="B9362" s="106"/>
    </row>
    <row r="9363" spans="2:2" x14ac:dyDescent="0.2">
      <c r="B9363" s="106"/>
    </row>
    <row r="9364" spans="2:2" x14ac:dyDescent="0.2">
      <c r="B9364" s="106"/>
    </row>
    <row r="9365" spans="2:2" x14ac:dyDescent="0.2">
      <c r="B9365" s="106"/>
    </row>
    <row r="9366" spans="2:2" x14ac:dyDescent="0.2">
      <c r="B9366" s="106"/>
    </row>
    <row r="9367" spans="2:2" x14ac:dyDescent="0.2">
      <c r="B9367" s="106"/>
    </row>
    <row r="9368" spans="2:2" x14ac:dyDescent="0.2">
      <c r="B9368" s="106"/>
    </row>
    <row r="9369" spans="2:2" x14ac:dyDescent="0.2">
      <c r="B9369" s="106"/>
    </row>
    <row r="9370" spans="2:2" x14ac:dyDescent="0.2">
      <c r="B9370" s="106"/>
    </row>
    <row r="9371" spans="2:2" x14ac:dyDescent="0.2">
      <c r="B9371" s="106"/>
    </row>
    <row r="9372" spans="2:2" x14ac:dyDescent="0.2">
      <c r="B9372" s="106"/>
    </row>
    <row r="9373" spans="2:2" x14ac:dyDescent="0.2">
      <c r="B9373" s="106"/>
    </row>
    <row r="9374" spans="2:2" x14ac:dyDescent="0.2">
      <c r="B9374" s="106"/>
    </row>
    <row r="9375" spans="2:2" x14ac:dyDescent="0.2">
      <c r="B9375" s="106"/>
    </row>
    <row r="9376" spans="2:2" x14ac:dyDescent="0.2">
      <c r="B9376" s="106"/>
    </row>
    <row r="9377" spans="2:2" x14ac:dyDescent="0.2">
      <c r="B9377" s="106"/>
    </row>
    <row r="9378" spans="2:2" x14ac:dyDescent="0.2">
      <c r="B9378" s="106"/>
    </row>
    <row r="9379" spans="2:2" x14ac:dyDescent="0.2">
      <c r="B9379" s="106"/>
    </row>
    <row r="9380" spans="2:2" x14ac:dyDescent="0.2">
      <c r="B9380" s="106"/>
    </row>
    <row r="9381" spans="2:2" x14ac:dyDescent="0.2">
      <c r="B9381" s="106"/>
    </row>
    <row r="9382" spans="2:2" x14ac:dyDescent="0.2">
      <c r="B9382" s="106"/>
    </row>
    <row r="9383" spans="2:2" x14ac:dyDescent="0.2">
      <c r="B9383" s="106"/>
    </row>
    <row r="9384" spans="2:2" x14ac:dyDescent="0.2">
      <c r="B9384" s="106"/>
    </row>
    <row r="9385" spans="2:2" x14ac:dyDescent="0.2">
      <c r="B9385" s="106"/>
    </row>
    <row r="9386" spans="2:2" x14ac:dyDescent="0.2">
      <c r="B9386" s="106"/>
    </row>
    <row r="9387" spans="2:2" x14ac:dyDescent="0.2">
      <c r="B9387" s="106"/>
    </row>
    <row r="9388" spans="2:2" x14ac:dyDescent="0.2">
      <c r="B9388" s="106"/>
    </row>
    <row r="9389" spans="2:2" x14ac:dyDescent="0.2">
      <c r="B9389" s="106"/>
    </row>
    <row r="9390" spans="2:2" x14ac:dyDescent="0.2">
      <c r="B9390" s="106"/>
    </row>
    <row r="9391" spans="2:2" x14ac:dyDescent="0.2">
      <c r="B9391" s="106"/>
    </row>
    <row r="9392" spans="2:2" x14ac:dyDescent="0.2">
      <c r="B9392" s="106"/>
    </row>
    <row r="9393" spans="2:2" x14ac:dyDescent="0.2">
      <c r="B9393" s="106"/>
    </row>
    <row r="9394" spans="2:2" x14ac:dyDescent="0.2">
      <c r="B9394" s="106"/>
    </row>
    <row r="9395" spans="2:2" x14ac:dyDescent="0.2">
      <c r="B9395" s="106"/>
    </row>
    <row r="9396" spans="2:2" x14ac:dyDescent="0.2">
      <c r="B9396" s="106"/>
    </row>
    <row r="9397" spans="2:2" x14ac:dyDescent="0.2">
      <c r="B9397" s="106"/>
    </row>
    <row r="9398" spans="2:2" x14ac:dyDescent="0.2">
      <c r="B9398" s="106"/>
    </row>
    <row r="9399" spans="2:2" x14ac:dyDescent="0.2">
      <c r="B9399" s="106"/>
    </row>
    <row r="9400" spans="2:2" x14ac:dyDescent="0.2">
      <c r="B9400" s="106"/>
    </row>
    <row r="9401" spans="2:2" x14ac:dyDescent="0.2">
      <c r="B9401" s="106"/>
    </row>
    <row r="9402" spans="2:2" x14ac:dyDescent="0.2">
      <c r="B9402" s="106"/>
    </row>
    <row r="9403" spans="2:2" x14ac:dyDescent="0.2">
      <c r="B9403" s="106"/>
    </row>
    <row r="9404" spans="2:2" x14ac:dyDescent="0.2">
      <c r="B9404" s="106"/>
    </row>
    <row r="9405" spans="2:2" x14ac:dyDescent="0.2">
      <c r="B9405" s="106"/>
    </row>
    <row r="9406" spans="2:2" x14ac:dyDescent="0.2">
      <c r="B9406" s="106"/>
    </row>
    <row r="9407" spans="2:2" x14ac:dyDescent="0.2">
      <c r="B9407" s="106"/>
    </row>
    <row r="9408" spans="2:2" x14ac:dyDescent="0.2">
      <c r="B9408" s="106"/>
    </row>
    <row r="9409" spans="2:2" x14ac:dyDescent="0.2">
      <c r="B9409" s="106"/>
    </row>
    <row r="9410" spans="2:2" x14ac:dyDescent="0.2">
      <c r="B9410" s="106"/>
    </row>
    <row r="9411" spans="2:2" x14ac:dyDescent="0.2">
      <c r="B9411" s="106"/>
    </row>
    <row r="9412" spans="2:2" x14ac:dyDescent="0.2">
      <c r="B9412" s="106"/>
    </row>
    <row r="9413" spans="2:2" x14ac:dyDescent="0.2">
      <c r="B9413" s="106"/>
    </row>
    <row r="9414" spans="2:2" x14ac:dyDescent="0.2">
      <c r="B9414" s="106"/>
    </row>
    <row r="9415" spans="2:2" x14ac:dyDescent="0.2">
      <c r="B9415" s="106"/>
    </row>
    <row r="9416" spans="2:2" x14ac:dyDescent="0.2">
      <c r="B9416" s="106"/>
    </row>
    <row r="9417" spans="2:2" x14ac:dyDescent="0.2">
      <c r="B9417" s="106"/>
    </row>
    <row r="9418" spans="2:2" x14ac:dyDescent="0.2">
      <c r="B9418" s="106"/>
    </row>
    <row r="9419" spans="2:2" x14ac:dyDescent="0.2">
      <c r="B9419" s="106"/>
    </row>
    <row r="9420" spans="2:2" x14ac:dyDescent="0.2">
      <c r="B9420" s="106"/>
    </row>
    <row r="9421" spans="2:2" x14ac:dyDescent="0.2">
      <c r="B9421" s="106"/>
    </row>
    <row r="9422" spans="2:2" x14ac:dyDescent="0.2">
      <c r="B9422" s="106"/>
    </row>
    <row r="9423" spans="2:2" x14ac:dyDescent="0.2">
      <c r="B9423" s="106"/>
    </row>
    <row r="9424" spans="2:2" x14ac:dyDescent="0.2">
      <c r="B9424" s="106"/>
    </row>
    <row r="9425" spans="2:2" x14ac:dyDescent="0.2">
      <c r="B9425" s="106"/>
    </row>
    <row r="9426" spans="2:2" x14ac:dyDescent="0.2">
      <c r="B9426" s="106"/>
    </row>
    <row r="9427" spans="2:2" x14ac:dyDescent="0.2">
      <c r="B9427" s="106"/>
    </row>
    <row r="9428" spans="2:2" x14ac:dyDescent="0.2">
      <c r="B9428" s="106"/>
    </row>
    <row r="9429" spans="2:2" x14ac:dyDescent="0.2">
      <c r="B9429" s="106"/>
    </row>
    <row r="9430" spans="2:2" x14ac:dyDescent="0.2">
      <c r="B9430" s="106"/>
    </row>
    <row r="9431" spans="2:2" x14ac:dyDescent="0.2">
      <c r="B9431" s="106"/>
    </row>
    <row r="9432" spans="2:2" x14ac:dyDescent="0.2">
      <c r="B9432" s="106"/>
    </row>
    <row r="9433" spans="2:2" x14ac:dyDescent="0.2">
      <c r="B9433" s="106"/>
    </row>
    <row r="9434" spans="2:2" x14ac:dyDescent="0.2">
      <c r="B9434" s="106"/>
    </row>
    <row r="9435" spans="2:2" x14ac:dyDescent="0.2">
      <c r="B9435" s="106"/>
    </row>
    <row r="9436" spans="2:2" x14ac:dyDescent="0.2">
      <c r="B9436" s="106"/>
    </row>
    <row r="9437" spans="2:2" x14ac:dyDescent="0.2">
      <c r="B9437" s="106"/>
    </row>
    <row r="9438" spans="2:2" x14ac:dyDescent="0.2">
      <c r="B9438" s="106"/>
    </row>
    <row r="9439" spans="2:2" x14ac:dyDescent="0.2">
      <c r="B9439" s="106"/>
    </row>
    <row r="9440" spans="2:2" x14ac:dyDescent="0.2">
      <c r="B9440" s="106"/>
    </row>
    <row r="9441" spans="2:2" x14ac:dyDescent="0.2">
      <c r="B9441" s="106"/>
    </row>
    <row r="9442" spans="2:2" x14ac:dyDescent="0.2">
      <c r="B9442" s="106"/>
    </row>
    <row r="9443" spans="2:2" x14ac:dyDescent="0.2">
      <c r="B9443" s="106"/>
    </row>
    <row r="9444" spans="2:2" x14ac:dyDescent="0.2">
      <c r="B9444" s="106"/>
    </row>
    <row r="9445" spans="2:2" x14ac:dyDescent="0.2">
      <c r="B9445" s="106"/>
    </row>
    <row r="9446" spans="2:2" x14ac:dyDescent="0.2">
      <c r="B9446" s="106"/>
    </row>
    <row r="9447" spans="2:2" x14ac:dyDescent="0.2">
      <c r="B9447" s="106"/>
    </row>
    <row r="9448" spans="2:2" x14ac:dyDescent="0.2">
      <c r="B9448" s="106"/>
    </row>
    <row r="9449" spans="2:2" x14ac:dyDescent="0.2">
      <c r="B9449" s="106"/>
    </row>
    <row r="9450" spans="2:2" x14ac:dyDescent="0.2">
      <c r="B9450" s="106"/>
    </row>
    <row r="9451" spans="2:2" x14ac:dyDescent="0.2">
      <c r="B9451" s="106"/>
    </row>
    <row r="9452" spans="2:2" x14ac:dyDescent="0.2">
      <c r="B9452" s="106"/>
    </row>
    <row r="9453" spans="2:2" x14ac:dyDescent="0.2">
      <c r="B9453" s="106"/>
    </row>
    <row r="9454" spans="2:2" x14ac:dyDescent="0.2">
      <c r="B9454" s="106"/>
    </row>
    <row r="9455" spans="2:2" x14ac:dyDescent="0.2">
      <c r="B9455" s="106"/>
    </row>
    <row r="9456" spans="2:2" x14ac:dyDescent="0.2">
      <c r="B9456" s="106"/>
    </row>
    <row r="9457" spans="2:2" x14ac:dyDescent="0.2">
      <c r="B9457" s="106"/>
    </row>
    <row r="9458" spans="2:2" x14ac:dyDescent="0.2">
      <c r="B9458" s="106"/>
    </row>
    <row r="9459" spans="2:2" x14ac:dyDescent="0.2">
      <c r="B9459" s="106"/>
    </row>
    <row r="9460" spans="2:2" x14ac:dyDescent="0.2">
      <c r="B9460" s="106"/>
    </row>
    <row r="9461" spans="2:2" x14ac:dyDescent="0.2">
      <c r="B9461" s="106"/>
    </row>
    <row r="9462" spans="2:2" x14ac:dyDescent="0.2">
      <c r="B9462" s="106"/>
    </row>
    <row r="9463" spans="2:2" x14ac:dyDescent="0.2">
      <c r="B9463" s="106"/>
    </row>
    <row r="9464" spans="2:2" x14ac:dyDescent="0.2">
      <c r="B9464" s="106"/>
    </row>
    <row r="9465" spans="2:2" x14ac:dyDescent="0.2">
      <c r="B9465" s="106"/>
    </row>
    <row r="9466" spans="2:2" x14ac:dyDescent="0.2">
      <c r="B9466" s="106"/>
    </row>
    <row r="9467" spans="2:2" x14ac:dyDescent="0.2">
      <c r="B9467" s="106"/>
    </row>
    <row r="9468" spans="2:2" x14ac:dyDescent="0.2">
      <c r="B9468" s="106"/>
    </row>
    <row r="9469" spans="2:2" x14ac:dyDescent="0.2">
      <c r="B9469" s="106"/>
    </row>
    <row r="9470" spans="2:2" x14ac:dyDescent="0.2">
      <c r="B9470" s="106"/>
    </row>
    <row r="9471" spans="2:2" x14ac:dyDescent="0.2">
      <c r="B9471" s="106"/>
    </row>
    <row r="9472" spans="2:2" x14ac:dyDescent="0.2">
      <c r="B9472" s="106"/>
    </row>
    <row r="9473" spans="2:2" x14ac:dyDescent="0.2">
      <c r="B9473" s="106"/>
    </row>
    <row r="9474" spans="2:2" x14ac:dyDescent="0.2">
      <c r="B9474" s="106"/>
    </row>
    <row r="9475" spans="2:2" x14ac:dyDescent="0.2">
      <c r="B9475" s="106"/>
    </row>
    <row r="9476" spans="2:2" x14ac:dyDescent="0.2">
      <c r="B9476" s="106"/>
    </row>
    <row r="9477" spans="2:2" x14ac:dyDescent="0.2">
      <c r="B9477" s="106"/>
    </row>
    <row r="9478" spans="2:2" x14ac:dyDescent="0.2">
      <c r="B9478" s="106"/>
    </row>
    <row r="9479" spans="2:2" x14ac:dyDescent="0.2">
      <c r="B9479" s="106"/>
    </row>
    <row r="9480" spans="2:2" x14ac:dyDescent="0.2">
      <c r="B9480" s="106"/>
    </row>
    <row r="9481" spans="2:2" x14ac:dyDescent="0.2">
      <c r="B9481" s="106"/>
    </row>
    <row r="9482" spans="2:2" x14ac:dyDescent="0.2">
      <c r="B9482" s="106"/>
    </row>
    <row r="9483" spans="2:2" x14ac:dyDescent="0.2">
      <c r="B9483" s="106"/>
    </row>
    <row r="9484" spans="2:2" x14ac:dyDescent="0.2">
      <c r="B9484" s="106"/>
    </row>
    <row r="9485" spans="2:2" x14ac:dyDescent="0.2">
      <c r="B9485" s="106"/>
    </row>
    <row r="9486" spans="2:2" x14ac:dyDescent="0.2">
      <c r="B9486" s="106"/>
    </row>
    <row r="9487" spans="2:2" x14ac:dyDescent="0.2">
      <c r="B9487" s="106"/>
    </row>
    <row r="9488" spans="2:2" x14ac:dyDescent="0.2">
      <c r="B9488" s="106"/>
    </row>
    <row r="9489" spans="2:2" x14ac:dyDescent="0.2">
      <c r="B9489" s="106"/>
    </row>
    <row r="9490" spans="2:2" x14ac:dyDescent="0.2">
      <c r="B9490" s="106"/>
    </row>
    <row r="9491" spans="2:2" x14ac:dyDescent="0.2">
      <c r="B9491" s="106"/>
    </row>
    <row r="9492" spans="2:2" x14ac:dyDescent="0.2">
      <c r="B9492" s="106"/>
    </row>
    <row r="9493" spans="2:2" x14ac:dyDescent="0.2">
      <c r="B9493" s="106"/>
    </row>
    <row r="9494" spans="2:2" x14ac:dyDescent="0.2">
      <c r="B9494" s="106"/>
    </row>
    <row r="9495" spans="2:2" x14ac:dyDescent="0.2">
      <c r="B9495" s="106"/>
    </row>
    <row r="9496" spans="2:2" x14ac:dyDescent="0.2">
      <c r="B9496" s="106"/>
    </row>
    <row r="9497" spans="2:2" x14ac:dyDescent="0.2">
      <c r="B9497" s="106"/>
    </row>
    <row r="9498" spans="2:2" x14ac:dyDescent="0.2">
      <c r="B9498" s="106"/>
    </row>
    <row r="9499" spans="2:2" x14ac:dyDescent="0.2">
      <c r="B9499" s="106"/>
    </row>
    <row r="9500" spans="2:2" x14ac:dyDescent="0.2">
      <c r="B9500" s="106"/>
    </row>
    <row r="9501" spans="2:2" x14ac:dyDescent="0.2">
      <c r="B9501" s="106"/>
    </row>
    <row r="9502" spans="2:2" x14ac:dyDescent="0.2">
      <c r="B9502" s="106"/>
    </row>
    <row r="9503" spans="2:2" x14ac:dyDescent="0.2">
      <c r="B9503" s="106"/>
    </row>
    <row r="9504" spans="2:2" x14ac:dyDescent="0.2">
      <c r="B9504" s="106"/>
    </row>
    <row r="9505" spans="2:2" x14ac:dyDescent="0.2">
      <c r="B9505" s="106"/>
    </row>
    <row r="9506" spans="2:2" x14ac:dyDescent="0.2">
      <c r="B9506" s="106"/>
    </row>
    <row r="9507" spans="2:2" x14ac:dyDescent="0.2">
      <c r="B9507" s="106"/>
    </row>
    <row r="9508" spans="2:2" x14ac:dyDescent="0.2">
      <c r="B9508" s="106"/>
    </row>
    <row r="9509" spans="2:2" x14ac:dyDescent="0.2">
      <c r="B9509" s="106"/>
    </row>
    <row r="9510" spans="2:2" x14ac:dyDescent="0.2">
      <c r="B9510" s="106"/>
    </row>
    <row r="9511" spans="2:2" x14ac:dyDescent="0.2">
      <c r="B9511" s="106"/>
    </row>
    <row r="9512" spans="2:2" x14ac:dyDescent="0.2">
      <c r="B9512" s="106"/>
    </row>
    <row r="9513" spans="2:2" x14ac:dyDescent="0.2">
      <c r="B9513" s="106"/>
    </row>
    <row r="9514" spans="2:2" x14ac:dyDescent="0.2">
      <c r="B9514" s="106"/>
    </row>
    <row r="9515" spans="2:2" x14ac:dyDescent="0.2">
      <c r="B9515" s="106"/>
    </row>
    <row r="9516" spans="2:2" x14ac:dyDescent="0.2">
      <c r="B9516" s="106"/>
    </row>
    <row r="9517" spans="2:2" x14ac:dyDescent="0.2">
      <c r="B9517" s="106"/>
    </row>
    <row r="9518" spans="2:2" x14ac:dyDescent="0.2">
      <c r="B9518" s="106"/>
    </row>
    <row r="9519" spans="2:2" x14ac:dyDescent="0.2">
      <c r="B9519" s="106"/>
    </row>
    <row r="9520" spans="2:2" x14ac:dyDescent="0.2">
      <c r="B9520" s="106"/>
    </row>
    <row r="9521" spans="2:2" x14ac:dyDescent="0.2">
      <c r="B9521" s="106"/>
    </row>
    <row r="9522" spans="2:2" x14ac:dyDescent="0.2">
      <c r="B9522" s="106"/>
    </row>
    <row r="9523" spans="2:2" x14ac:dyDescent="0.2">
      <c r="B9523" s="106"/>
    </row>
    <row r="9524" spans="2:2" x14ac:dyDescent="0.2">
      <c r="B9524" s="106"/>
    </row>
    <row r="9525" spans="2:2" x14ac:dyDescent="0.2">
      <c r="B9525" s="106"/>
    </row>
    <row r="9526" spans="2:2" x14ac:dyDescent="0.2">
      <c r="B9526" s="106"/>
    </row>
    <row r="9527" spans="2:2" x14ac:dyDescent="0.2">
      <c r="B9527" s="106"/>
    </row>
    <row r="9528" spans="2:2" x14ac:dyDescent="0.2">
      <c r="B9528" s="106"/>
    </row>
    <row r="9529" spans="2:2" x14ac:dyDescent="0.2">
      <c r="B9529" s="106"/>
    </row>
    <row r="9530" spans="2:2" x14ac:dyDescent="0.2">
      <c r="B9530" s="106"/>
    </row>
    <row r="9531" spans="2:2" x14ac:dyDescent="0.2">
      <c r="B9531" s="106"/>
    </row>
    <row r="9532" spans="2:2" x14ac:dyDescent="0.2">
      <c r="B9532" s="106"/>
    </row>
    <row r="9533" spans="2:2" x14ac:dyDescent="0.2">
      <c r="B9533" s="106"/>
    </row>
    <row r="9534" spans="2:2" x14ac:dyDescent="0.2">
      <c r="B9534" s="106"/>
    </row>
    <row r="9535" spans="2:2" x14ac:dyDescent="0.2">
      <c r="B9535" s="106"/>
    </row>
    <row r="9536" spans="2:2" x14ac:dyDescent="0.2">
      <c r="B9536" s="106"/>
    </row>
    <row r="9537" spans="2:2" x14ac:dyDescent="0.2">
      <c r="B9537" s="106"/>
    </row>
    <row r="9538" spans="2:2" x14ac:dyDescent="0.2">
      <c r="B9538" s="106"/>
    </row>
    <row r="9539" spans="2:2" x14ac:dyDescent="0.2">
      <c r="B9539" s="106"/>
    </row>
    <row r="9540" spans="2:2" x14ac:dyDescent="0.2">
      <c r="B9540" s="106"/>
    </row>
    <row r="9541" spans="2:2" x14ac:dyDescent="0.2">
      <c r="B9541" s="106"/>
    </row>
    <row r="9542" spans="2:2" x14ac:dyDescent="0.2">
      <c r="B9542" s="106"/>
    </row>
    <row r="9543" spans="2:2" x14ac:dyDescent="0.2">
      <c r="B9543" s="106"/>
    </row>
    <row r="9544" spans="2:2" x14ac:dyDescent="0.2">
      <c r="B9544" s="106"/>
    </row>
    <row r="9545" spans="2:2" x14ac:dyDescent="0.2">
      <c r="B9545" s="106"/>
    </row>
    <row r="9546" spans="2:2" x14ac:dyDescent="0.2">
      <c r="B9546" s="106"/>
    </row>
    <row r="9547" spans="2:2" x14ac:dyDescent="0.2">
      <c r="B9547" s="106"/>
    </row>
    <row r="9548" spans="2:2" x14ac:dyDescent="0.2">
      <c r="B9548" s="106"/>
    </row>
    <row r="9549" spans="2:2" x14ac:dyDescent="0.2">
      <c r="B9549" s="106"/>
    </row>
    <row r="9550" spans="2:2" x14ac:dyDescent="0.2">
      <c r="B9550" s="106"/>
    </row>
    <row r="9551" spans="2:2" x14ac:dyDescent="0.2">
      <c r="B9551" s="106"/>
    </row>
    <row r="9552" spans="2:2" x14ac:dyDescent="0.2">
      <c r="B9552" s="106"/>
    </row>
    <row r="9553" spans="2:2" x14ac:dyDescent="0.2">
      <c r="B9553" s="106"/>
    </row>
    <row r="9554" spans="2:2" x14ac:dyDescent="0.2">
      <c r="B9554" s="106"/>
    </row>
    <row r="9555" spans="2:2" x14ac:dyDescent="0.2">
      <c r="B9555" s="106"/>
    </row>
    <row r="9556" spans="2:2" x14ac:dyDescent="0.2">
      <c r="B9556" s="106"/>
    </row>
    <row r="9557" spans="2:2" x14ac:dyDescent="0.2">
      <c r="B9557" s="106"/>
    </row>
    <row r="9558" spans="2:2" x14ac:dyDescent="0.2">
      <c r="B9558" s="106"/>
    </row>
    <row r="9559" spans="2:2" x14ac:dyDescent="0.2">
      <c r="B9559" s="106"/>
    </row>
    <row r="9560" spans="2:2" x14ac:dyDescent="0.2">
      <c r="B9560" s="106"/>
    </row>
    <row r="9561" spans="2:2" x14ac:dyDescent="0.2">
      <c r="B9561" s="106"/>
    </row>
    <row r="9562" spans="2:2" x14ac:dyDescent="0.2">
      <c r="B9562" s="106"/>
    </row>
    <row r="9563" spans="2:2" x14ac:dyDescent="0.2">
      <c r="B9563" s="106"/>
    </row>
    <row r="9564" spans="2:2" x14ac:dyDescent="0.2">
      <c r="B9564" s="106"/>
    </row>
    <row r="9565" spans="2:2" x14ac:dyDescent="0.2">
      <c r="B9565" s="106"/>
    </row>
    <row r="9566" spans="2:2" x14ac:dyDescent="0.2">
      <c r="B9566" s="106"/>
    </row>
    <row r="9567" spans="2:2" x14ac:dyDescent="0.2">
      <c r="B9567" s="106"/>
    </row>
    <row r="9568" spans="2:2" x14ac:dyDescent="0.2">
      <c r="B9568" s="106"/>
    </row>
    <row r="9569" spans="2:2" x14ac:dyDescent="0.2">
      <c r="B9569" s="106"/>
    </row>
    <row r="9570" spans="2:2" x14ac:dyDescent="0.2">
      <c r="B9570" s="106"/>
    </row>
    <row r="9571" spans="2:2" x14ac:dyDescent="0.2">
      <c r="B9571" s="106"/>
    </row>
    <row r="9572" spans="2:2" x14ac:dyDescent="0.2">
      <c r="B9572" s="106"/>
    </row>
    <row r="9573" spans="2:2" x14ac:dyDescent="0.2">
      <c r="B9573" s="106"/>
    </row>
    <row r="9574" spans="2:2" x14ac:dyDescent="0.2">
      <c r="B9574" s="106"/>
    </row>
    <row r="9575" spans="2:2" x14ac:dyDescent="0.2">
      <c r="B9575" s="106"/>
    </row>
    <row r="9576" spans="2:2" x14ac:dyDescent="0.2">
      <c r="B9576" s="106"/>
    </row>
    <row r="9577" spans="2:2" x14ac:dyDescent="0.2">
      <c r="B9577" s="106"/>
    </row>
    <row r="9578" spans="2:2" x14ac:dyDescent="0.2">
      <c r="B9578" s="106"/>
    </row>
    <row r="9579" spans="2:2" x14ac:dyDescent="0.2">
      <c r="B9579" s="106"/>
    </row>
    <row r="9580" spans="2:2" x14ac:dyDescent="0.2">
      <c r="B9580" s="106"/>
    </row>
    <row r="9581" spans="2:2" x14ac:dyDescent="0.2">
      <c r="B9581" s="106"/>
    </row>
    <row r="9582" spans="2:2" x14ac:dyDescent="0.2">
      <c r="B9582" s="106"/>
    </row>
    <row r="9583" spans="2:2" x14ac:dyDescent="0.2">
      <c r="B9583" s="106"/>
    </row>
    <row r="9584" spans="2:2" x14ac:dyDescent="0.2">
      <c r="B9584" s="106"/>
    </row>
    <row r="9585" spans="2:2" x14ac:dyDescent="0.2">
      <c r="B9585" s="106"/>
    </row>
    <row r="9586" spans="2:2" x14ac:dyDescent="0.2">
      <c r="B9586" s="106"/>
    </row>
    <row r="9587" spans="2:2" x14ac:dyDescent="0.2">
      <c r="B9587" s="106"/>
    </row>
    <row r="9588" spans="2:2" x14ac:dyDescent="0.2">
      <c r="B9588" s="106"/>
    </row>
    <row r="9589" spans="2:2" x14ac:dyDescent="0.2">
      <c r="B9589" s="106"/>
    </row>
    <row r="9590" spans="2:2" x14ac:dyDescent="0.2">
      <c r="B9590" s="106"/>
    </row>
    <row r="9591" spans="2:2" x14ac:dyDescent="0.2">
      <c r="B9591" s="106"/>
    </row>
    <row r="9592" spans="2:2" x14ac:dyDescent="0.2">
      <c r="B9592" s="106"/>
    </row>
    <row r="9593" spans="2:2" x14ac:dyDescent="0.2">
      <c r="B9593" s="106"/>
    </row>
    <row r="9594" spans="2:2" x14ac:dyDescent="0.2">
      <c r="B9594" s="106"/>
    </row>
    <row r="9595" spans="2:2" x14ac:dyDescent="0.2">
      <c r="B9595" s="106"/>
    </row>
    <row r="9596" spans="2:2" x14ac:dyDescent="0.2">
      <c r="B9596" s="106"/>
    </row>
    <row r="9597" spans="2:2" x14ac:dyDescent="0.2">
      <c r="B9597" s="106"/>
    </row>
    <row r="9598" spans="2:2" x14ac:dyDescent="0.2">
      <c r="B9598" s="106"/>
    </row>
    <row r="9599" spans="2:2" x14ac:dyDescent="0.2">
      <c r="B9599" s="106"/>
    </row>
    <row r="9600" spans="2:2" x14ac:dyDescent="0.2">
      <c r="B9600" s="106"/>
    </row>
    <row r="9601" spans="2:2" x14ac:dyDescent="0.2">
      <c r="B9601" s="106"/>
    </row>
    <row r="9602" spans="2:2" x14ac:dyDescent="0.2">
      <c r="B9602" s="106"/>
    </row>
    <row r="9603" spans="2:2" x14ac:dyDescent="0.2">
      <c r="B9603" s="106"/>
    </row>
    <row r="9604" spans="2:2" x14ac:dyDescent="0.2">
      <c r="B9604" s="106"/>
    </row>
    <row r="9605" spans="2:2" x14ac:dyDescent="0.2">
      <c r="B9605" s="106"/>
    </row>
    <row r="9606" spans="2:2" x14ac:dyDescent="0.2">
      <c r="B9606" s="106"/>
    </row>
    <row r="9607" spans="2:2" x14ac:dyDescent="0.2">
      <c r="B9607" s="106"/>
    </row>
    <row r="9608" spans="2:2" x14ac:dyDescent="0.2">
      <c r="B9608" s="106"/>
    </row>
    <row r="9609" spans="2:2" x14ac:dyDescent="0.2">
      <c r="B9609" s="106"/>
    </row>
    <row r="9610" spans="2:2" x14ac:dyDescent="0.2">
      <c r="B9610" s="106"/>
    </row>
    <row r="9611" spans="2:2" x14ac:dyDescent="0.2">
      <c r="B9611" s="106"/>
    </row>
    <row r="9612" spans="2:2" x14ac:dyDescent="0.2">
      <c r="B9612" s="106"/>
    </row>
    <row r="9613" spans="2:2" x14ac:dyDescent="0.2">
      <c r="B9613" s="106"/>
    </row>
    <row r="9614" spans="2:2" x14ac:dyDescent="0.2">
      <c r="B9614" s="106"/>
    </row>
    <row r="9615" spans="2:2" x14ac:dyDescent="0.2">
      <c r="B9615" s="106"/>
    </row>
    <row r="9616" spans="2:2" x14ac:dyDescent="0.2">
      <c r="B9616" s="106"/>
    </row>
    <row r="9617" spans="2:2" x14ac:dyDescent="0.2">
      <c r="B9617" s="106"/>
    </row>
    <row r="9618" spans="2:2" x14ac:dyDescent="0.2">
      <c r="B9618" s="106"/>
    </row>
    <row r="9619" spans="2:2" x14ac:dyDescent="0.2">
      <c r="B9619" s="106"/>
    </row>
    <row r="9620" spans="2:2" x14ac:dyDescent="0.2">
      <c r="B9620" s="106"/>
    </row>
    <row r="9621" spans="2:2" x14ac:dyDescent="0.2">
      <c r="B9621" s="106"/>
    </row>
    <row r="9622" spans="2:2" x14ac:dyDescent="0.2">
      <c r="B9622" s="106"/>
    </row>
    <row r="9623" spans="2:2" x14ac:dyDescent="0.2">
      <c r="B9623" s="106"/>
    </row>
    <row r="9624" spans="2:2" x14ac:dyDescent="0.2">
      <c r="B9624" s="106"/>
    </row>
    <row r="9625" spans="2:2" x14ac:dyDescent="0.2">
      <c r="B9625" s="106"/>
    </row>
    <row r="9626" spans="2:2" x14ac:dyDescent="0.2">
      <c r="B9626" s="106"/>
    </row>
    <row r="9627" spans="2:2" x14ac:dyDescent="0.2">
      <c r="B9627" s="106"/>
    </row>
    <row r="9628" spans="2:2" x14ac:dyDescent="0.2">
      <c r="B9628" s="106"/>
    </row>
    <row r="9629" spans="2:2" x14ac:dyDescent="0.2">
      <c r="B9629" s="106"/>
    </row>
    <row r="9630" spans="2:2" x14ac:dyDescent="0.2">
      <c r="B9630" s="106"/>
    </row>
    <row r="9631" spans="2:2" x14ac:dyDescent="0.2">
      <c r="B9631" s="106"/>
    </row>
    <row r="9632" spans="2:2" x14ac:dyDescent="0.2">
      <c r="B9632" s="106"/>
    </row>
    <row r="9633" spans="2:2" x14ac:dyDescent="0.2">
      <c r="B9633" s="106"/>
    </row>
    <row r="9634" spans="2:2" x14ac:dyDescent="0.2">
      <c r="B9634" s="106"/>
    </row>
    <row r="9635" spans="2:2" x14ac:dyDescent="0.2">
      <c r="B9635" s="106"/>
    </row>
    <row r="9636" spans="2:2" x14ac:dyDescent="0.2">
      <c r="B9636" s="106"/>
    </row>
    <row r="9637" spans="2:2" x14ac:dyDescent="0.2">
      <c r="B9637" s="106"/>
    </row>
    <row r="9638" spans="2:2" x14ac:dyDescent="0.2">
      <c r="B9638" s="106"/>
    </row>
    <row r="9639" spans="2:2" x14ac:dyDescent="0.2">
      <c r="B9639" s="106"/>
    </row>
    <row r="9640" spans="2:2" x14ac:dyDescent="0.2">
      <c r="B9640" s="106"/>
    </row>
    <row r="9641" spans="2:2" x14ac:dyDescent="0.2">
      <c r="B9641" s="106"/>
    </row>
    <row r="9642" spans="2:2" x14ac:dyDescent="0.2">
      <c r="B9642" s="106"/>
    </row>
    <row r="9643" spans="2:2" x14ac:dyDescent="0.2">
      <c r="B9643" s="106"/>
    </row>
    <row r="9644" spans="2:2" x14ac:dyDescent="0.2">
      <c r="B9644" s="106"/>
    </row>
    <row r="9645" spans="2:2" x14ac:dyDescent="0.2">
      <c r="B9645" s="106"/>
    </row>
    <row r="9646" spans="2:2" x14ac:dyDescent="0.2">
      <c r="B9646" s="106"/>
    </row>
    <row r="9647" spans="2:2" x14ac:dyDescent="0.2">
      <c r="B9647" s="106"/>
    </row>
    <row r="9648" spans="2:2" x14ac:dyDescent="0.2">
      <c r="B9648" s="106"/>
    </row>
    <row r="9649" spans="2:2" x14ac:dyDescent="0.2">
      <c r="B9649" s="106"/>
    </row>
    <row r="9650" spans="2:2" x14ac:dyDescent="0.2">
      <c r="B9650" s="106"/>
    </row>
    <row r="9651" spans="2:2" x14ac:dyDescent="0.2">
      <c r="B9651" s="106"/>
    </row>
    <row r="9652" spans="2:2" x14ac:dyDescent="0.2">
      <c r="B9652" s="106"/>
    </row>
    <row r="9653" spans="2:2" x14ac:dyDescent="0.2">
      <c r="B9653" s="106"/>
    </row>
    <row r="9654" spans="2:2" x14ac:dyDescent="0.2">
      <c r="B9654" s="106"/>
    </row>
    <row r="9655" spans="2:2" x14ac:dyDescent="0.2">
      <c r="B9655" s="106"/>
    </row>
    <row r="9656" spans="2:2" x14ac:dyDescent="0.2">
      <c r="B9656" s="106"/>
    </row>
    <row r="9657" spans="2:2" x14ac:dyDescent="0.2">
      <c r="B9657" s="106"/>
    </row>
    <row r="9658" spans="2:2" x14ac:dyDescent="0.2">
      <c r="B9658" s="106"/>
    </row>
    <row r="9659" spans="2:2" x14ac:dyDescent="0.2">
      <c r="B9659" s="106"/>
    </row>
    <row r="9660" spans="2:2" x14ac:dyDescent="0.2">
      <c r="B9660" s="106"/>
    </row>
    <row r="9661" spans="2:2" x14ac:dyDescent="0.2">
      <c r="B9661" s="106"/>
    </row>
    <row r="9662" spans="2:2" x14ac:dyDescent="0.2">
      <c r="B9662" s="106"/>
    </row>
    <row r="9663" spans="2:2" x14ac:dyDescent="0.2">
      <c r="B9663" s="106"/>
    </row>
    <row r="9664" spans="2:2" x14ac:dyDescent="0.2">
      <c r="B9664" s="106"/>
    </row>
    <row r="9665" spans="2:2" x14ac:dyDescent="0.2">
      <c r="B9665" s="106"/>
    </row>
    <row r="9666" spans="2:2" x14ac:dyDescent="0.2">
      <c r="B9666" s="106"/>
    </row>
    <row r="9667" spans="2:2" x14ac:dyDescent="0.2">
      <c r="B9667" s="106"/>
    </row>
    <row r="9668" spans="2:2" x14ac:dyDescent="0.2">
      <c r="B9668" s="106"/>
    </row>
    <row r="9669" spans="2:2" x14ac:dyDescent="0.2">
      <c r="B9669" s="106"/>
    </row>
    <row r="9670" spans="2:2" x14ac:dyDescent="0.2">
      <c r="B9670" s="106"/>
    </row>
    <row r="9671" spans="2:2" x14ac:dyDescent="0.2">
      <c r="B9671" s="106"/>
    </row>
    <row r="9672" spans="2:2" x14ac:dyDescent="0.2">
      <c r="B9672" s="106"/>
    </row>
    <row r="9673" spans="2:2" x14ac:dyDescent="0.2">
      <c r="B9673" s="106"/>
    </row>
    <row r="9674" spans="2:2" x14ac:dyDescent="0.2">
      <c r="B9674" s="106"/>
    </row>
    <row r="9675" spans="2:2" x14ac:dyDescent="0.2">
      <c r="B9675" s="106"/>
    </row>
    <row r="9676" spans="2:2" x14ac:dyDescent="0.2">
      <c r="B9676" s="106"/>
    </row>
    <row r="9677" spans="2:2" x14ac:dyDescent="0.2">
      <c r="B9677" s="106"/>
    </row>
    <row r="9678" spans="2:2" x14ac:dyDescent="0.2">
      <c r="B9678" s="106"/>
    </row>
    <row r="9679" spans="2:2" x14ac:dyDescent="0.2">
      <c r="B9679" s="106"/>
    </row>
    <row r="9680" spans="2:2" x14ac:dyDescent="0.2">
      <c r="B9680" s="106"/>
    </row>
    <row r="9681" spans="2:2" x14ac:dyDescent="0.2">
      <c r="B9681" s="106"/>
    </row>
    <row r="9682" spans="2:2" x14ac:dyDescent="0.2">
      <c r="B9682" s="106"/>
    </row>
    <row r="9683" spans="2:2" x14ac:dyDescent="0.2">
      <c r="B9683" s="106"/>
    </row>
    <row r="9684" spans="2:2" x14ac:dyDescent="0.2">
      <c r="B9684" s="106"/>
    </row>
    <row r="9685" spans="2:2" x14ac:dyDescent="0.2">
      <c r="B9685" s="106"/>
    </row>
    <row r="9686" spans="2:2" x14ac:dyDescent="0.2">
      <c r="B9686" s="106"/>
    </row>
    <row r="9687" spans="2:2" x14ac:dyDescent="0.2">
      <c r="B9687" s="106"/>
    </row>
    <row r="9688" spans="2:2" x14ac:dyDescent="0.2">
      <c r="B9688" s="106"/>
    </row>
    <row r="9689" spans="2:2" x14ac:dyDescent="0.2">
      <c r="B9689" s="106"/>
    </row>
    <row r="9690" spans="2:2" x14ac:dyDescent="0.2">
      <c r="B9690" s="106"/>
    </row>
    <row r="9691" spans="2:2" x14ac:dyDescent="0.2">
      <c r="B9691" s="106"/>
    </row>
    <row r="9692" spans="2:2" x14ac:dyDescent="0.2">
      <c r="B9692" s="106"/>
    </row>
    <row r="9693" spans="2:2" x14ac:dyDescent="0.2">
      <c r="B9693" s="106"/>
    </row>
    <row r="9694" spans="2:2" x14ac:dyDescent="0.2">
      <c r="B9694" s="106"/>
    </row>
    <row r="9695" spans="2:2" x14ac:dyDescent="0.2">
      <c r="B9695" s="106"/>
    </row>
    <row r="9696" spans="2:2" x14ac:dyDescent="0.2">
      <c r="B9696" s="106"/>
    </row>
    <row r="9697" spans="2:2" x14ac:dyDescent="0.2">
      <c r="B9697" s="106"/>
    </row>
    <row r="9698" spans="2:2" x14ac:dyDescent="0.2">
      <c r="B9698" s="106"/>
    </row>
    <row r="9699" spans="2:2" x14ac:dyDescent="0.2">
      <c r="B9699" s="106"/>
    </row>
    <row r="9700" spans="2:2" x14ac:dyDescent="0.2">
      <c r="B9700" s="106"/>
    </row>
    <row r="9701" spans="2:2" x14ac:dyDescent="0.2">
      <c r="B9701" s="106"/>
    </row>
    <row r="9702" spans="2:2" x14ac:dyDescent="0.2">
      <c r="B9702" s="106"/>
    </row>
    <row r="9703" spans="2:2" x14ac:dyDescent="0.2">
      <c r="B9703" s="106"/>
    </row>
    <row r="9704" spans="2:2" x14ac:dyDescent="0.2">
      <c r="B9704" s="106"/>
    </row>
    <row r="9705" spans="2:2" x14ac:dyDescent="0.2">
      <c r="B9705" s="106"/>
    </row>
    <row r="9706" spans="2:2" x14ac:dyDescent="0.2">
      <c r="B9706" s="106"/>
    </row>
    <row r="9707" spans="2:2" x14ac:dyDescent="0.2">
      <c r="B9707" s="106"/>
    </row>
    <row r="9708" spans="2:2" x14ac:dyDescent="0.2">
      <c r="B9708" s="106"/>
    </row>
    <row r="9709" spans="2:2" x14ac:dyDescent="0.2">
      <c r="B9709" s="106"/>
    </row>
    <row r="9710" spans="2:2" x14ac:dyDescent="0.2">
      <c r="B9710" s="106"/>
    </row>
    <row r="9711" spans="2:2" x14ac:dyDescent="0.2">
      <c r="B9711" s="106"/>
    </row>
    <row r="9712" spans="2:2" x14ac:dyDescent="0.2">
      <c r="B9712" s="106"/>
    </row>
    <row r="9713" spans="2:2" x14ac:dyDescent="0.2">
      <c r="B9713" s="106"/>
    </row>
    <row r="9714" spans="2:2" x14ac:dyDescent="0.2">
      <c r="B9714" s="106"/>
    </row>
    <row r="9715" spans="2:2" x14ac:dyDescent="0.2">
      <c r="B9715" s="106"/>
    </row>
    <row r="9716" spans="2:2" x14ac:dyDescent="0.2">
      <c r="B9716" s="106"/>
    </row>
    <row r="9717" spans="2:2" x14ac:dyDescent="0.2">
      <c r="B9717" s="106"/>
    </row>
    <row r="9718" spans="2:2" x14ac:dyDescent="0.2">
      <c r="B9718" s="106"/>
    </row>
    <row r="9719" spans="2:2" x14ac:dyDescent="0.2">
      <c r="B9719" s="106"/>
    </row>
    <row r="9720" spans="2:2" x14ac:dyDescent="0.2">
      <c r="B9720" s="106"/>
    </row>
    <row r="9721" spans="2:2" x14ac:dyDescent="0.2">
      <c r="B9721" s="106"/>
    </row>
    <row r="9722" spans="2:2" x14ac:dyDescent="0.2">
      <c r="B9722" s="106"/>
    </row>
    <row r="9723" spans="2:2" x14ac:dyDescent="0.2">
      <c r="B9723" s="106"/>
    </row>
    <row r="9724" spans="2:2" x14ac:dyDescent="0.2">
      <c r="B9724" s="106"/>
    </row>
    <row r="9725" spans="2:2" x14ac:dyDescent="0.2">
      <c r="B9725" s="106"/>
    </row>
    <row r="9726" spans="2:2" x14ac:dyDescent="0.2">
      <c r="B9726" s="106"/>
    </row>
    <row r="9727" spans="2:2" x14ac:dyDescent="0.2">
      <c r="B9727" s="106"/>
    </row>
    <row r="9728" spans="2:2" x14ac:dyDescent="0.2">
      <c r="B9728" s="106"/>
    </row>
    <row r="9729" spans="2:2" x14ac:dyDescent="0.2">
      <c r="B9729" s="106"/>
    </row>
    <row r="9730" spans="2:2" x14ac:dyDescent="0.2">
      <c r="B9730" s="106"/>
    </row>
    <row r="9731" spans="2:2" x14ac:dyDescent="0.2">
      <c r="B9731" s="106"/>
    </row>
    <row r="9732" spans="2:2" x14ac:dyDescent="0.2">
      <c r="B9732" s="106"/>
    </row>
    <row r="9733" spans="2:2" x14ac:dyDescent="0.2">
      <c r="B9733" s="106"/>
    </row>
    <row r="9734" spans="2:2" x14ac:dyDescent="0.2">
      <c r="B9734" s="106"/>
    </row>
    <row r="9735" spans="2:2" x14ac:dyDescent="0.2">
      <c r="B9735" s="106"/>
    </row>
    <row r="9736" spans="2:2" x14ac:dyDescent="0.2">
      <c r="B9736" s="106"/>
    </row>
    <row r="9737" spans="2:2" x14ac:dyDescent="0.2">
      <c r="B9737" s="106"/>
    </row>
    <row r="9738" spans="2:2" x14ac:dyDescent="0.2">
      <c r="B9738" s="106"/>
    </row>
    <row r="9739" spans="2:2" x14ac:dyDescent="0.2">
      <c r="B9739" s="106"/>
    </row>
    <row r="9740" spans="2:2" x14ac:dyDescent="0.2">
      <c r="B9740" s="106"/>
    </row>
    <row r="9741" spans="2:2" x14ac:dyDescent="0.2">
      <c r="B9741" s="106"/>
    </row>
    <row r="9742" spans="2:2" x14ac:dyDescent="0.2">
      <c r="B9742" s="106"/>
    </row>
    <row r="9743" spans="2:2" x14ac:dyDescent="0.2">
      <c r="B9743" s="106"/>
    </row>
    <row r="9744" spans="2:2" x14ac:dyDescent="0.2">
      <c r="B9744" s="106"/>
    </row>
    <row r="9745" spans="2:2" x14ac:dyDescent="0.2">
      <c r="B9745" s="106"/>
    </row>
    <row r="9746" spans="2:2" x14ac:dyDescent="0.2">
      <c r="B9746" s="106"/>
    </row>
    <row r="9747" spans="2:2" x14ac:dyDescent="0.2">
      <c r="B9747" s="106"/>
    </row>
    <row r="9748" spans="2:2" x14ac:dyDescent="0.2">
      <c r="B9748" s="106"/>
    </row>
    <row r="9749" spans="2:2" x14ac:dyDescent="0.2">
      <c r="B9749" s="106"/>
    </row>
    <row r="9750" spans="2:2" x14ac:dyDescent="0.2">
      <c r="B9750" s="106"/>
    </row>
    <row r="9751" spans="2:2" x14ac:dyDescent="0.2">
      <c r="B9751" s="106"/>
    </row>
    <row r="9752" spans="2:2" x14ac:dyDescent="0.2">
      <c r="B9752" s="106"/>
    </row>
    <row r="9753" spans="2:2" x14ac:dyDescent="0.2">
      <c r="B9753" s="106"/>
    </row>
    <row r="9754" spans="2:2" x14ac:dyDescent="0.2">
      <c r="B9754" s="106"/>
    </row>
    <row r="9755" spans="2:2" x14ac:dyDescent="0.2">
      <c r="B9755" s="106"/>
    </row>
    <row r="9756" spans="2:2" x14ac:dyDescent="0.2">
      <c r="B9756" s="106"/>
    </row>
    <row r="9757" spans="2:2" x14ac:dyDescent="0.2">
      <c r="B9757" s="106"/>
    </row>
  </sheetData>
  <mergeCells count="3">
    <mergeCell ref="A2:A16"/>
    <mergeCell ref="A20:A24"/>
    <mergeCell ref="A26:A34"/>
  </mergeCells>
  <phoneticPr fontId="7"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8" x14ac:dyDescent="0.25"/>
  <cols>
    <col min="1" max="1" width="121.42578125" style="87" customWidth="1"/>
    <col min="3" max="3" width="10.42578125" customWidth="1"/>
  </cols>
  <sheetData>
    <row r="1" spans="1:12" ht="22.5" x14ac:dyDescent="0.3">
      <c r="A1" s="88" t="s">
        <v>246</v>
      </c>
      <c r="B1" s="89"/>
      <c r="C1" s="89"/>
      <c r="D1" s="89"/>
      <c r="E1" s="89"/>
      <c r="F1" s="89"/>
      <c r="G1" s="89"/>
      <c r="H1" s="89"/>
      <c r="I1" s="89"/>
      <c r="J1" s="89"/>
      <c r="K1" s="89"/>
      <c r="L1" s="89"/>
    </row>
    <row r="2" spans="1:12" ht="162" x14ac:dyDescent="0.25">
      <c r="A2" s="90" t="s">
        <v>247</v>
      </c>
      <c r="B2" s="89"/>
      <c r="C2" s="89"/>
      <c r="D2" s="89"/>
      <c r="E2" s="89"/>
      <c r="F2" s="89"/>
      <c r="G2" s="89"/>
      <c r="H2" s="89"/>
      <c r="I2" s="89"/>
      <c r="J2" s="89"/>
      <c r="K2" s="89"/>
      <c r="L2" s="89"/>
    </row>
    <row r="3" spans="1:12" ht="108" x14ac:dyDescent="0.25">
      <c r="A3" s="90" t="s">
        <v>19</v>
      </c>
      <c r="B3" s="89"/>
      <c r="C3" s="89"/>
      <c r="D3" s="89"/>
      <c r="E3" s="89"/>
      <c r="F3" s="89"/>
      <c r="G3" s="89"/>
      <c r="H3" s="89"/>
      <c r="I3" s="89"/>
      <c r="J3" s="89"/>
      <c r="K3" s="89"/>
      <c r="L3" s="89"/>
    </row>
    <row r="4" spans="1:12" ht="90" x14ac:dyDescent="0.25">
      <c r="A4" s="90" t="s">
        <v>29</v>
      </c>
      <c r="B4" s="89"/>
      <c r="C4" s="89"/>
      <c r="D4" s="89"/>
      <c r="E4" s="89"/>
      <c r="F4" s="89"/>
      <c r="G4" s="89"/>
      <c r="H4" s="89"/>
      <c r="I4" s="89"/>
      <c r="J4" s="89"/>
      <c r="K4" s="89"/>
      <c r="L4" s="89"/>
    </row>
    <row r="5" spans="1:12" ht="144" x14ac:dyDescent="0.25">
      <c r="A5" s="90" t="s">
        <v>30</v>
      </c>
      <c r="B5" s="89"/>
      <c r="C5" s="89"/>
      <c r="D5" s="89"/>
      <c r="E5" s="89"/>
      <c r="F5" s="89"/>
      <c r="G5" s="89"/>
      <c r="H5" s="89"/>
      <c r="I5" s="89"/>
      <c r="J5" s="89"/>
      <c r="K5" s="89"/>
      <c r="L5" s="89"/>
    </row>
    <row r="6" spans="1:12" ht="54" x14ac:dyDescent="0.25">
      <c r="A6" s="91" t="s">
        <v>31</v>
      </c>
      <c r="B6" s="89"/>
      <c r="C6" s="89"/>
      <c r="D6" s="89"/>
      <c r="E6" s="89"/>
      <c r="F6" s="89"/>
      <c r="G6" s="89"/>
      <c r="H6" s="89"/>
      <c r="I6" s="89"/>
      <c r="J6" s="89"/>
      <c r="K6" s="89"/>
      <c r="L6" s="89"/>
    </row>
    <row r="7" spans="1:12" x14ac:dyDescent="0.25">
      <c r="A7" s="92"/>
      <c r="B7" s="89"/>
      <c r="C7" s="89"/>
      <c r="D7" s="89"/>
      <c r="E7" s="89"/>
      <c r="F7" s="89"/>
      <c r="G7" s="89"/>
      <c r="H7" s="89"/>
      <c r="I7" s="89"/>
      <c r="J7" s="89"/>
      <c r="K7" s="89"/>
      <c r="L7" s="89"/>
    </row>
    <row r="8" spans="1:12" x14ac:dyDescent="0.25">
      <c r="A8" s="92"/>
      <c r="B8" s="89"/>
      <c r="C8" s="89"/>
      <c r="D8" s="89"/>
      <c r="E8" s="89"/>
      <c r="F8" s="89"/>
      <c r="G8" s="89"/>
      <c r="H8" s="89"/>
      <c r="I8" s="89"/>
      <c r="J8" s="89"/>
      <c r="K8" s="89"/>
      <c r="L8" s="89"/>
    </row>
    <row r="9" spans="1:12" x14ac:dyDescent="0.25">
      <c r="A9" s="92"/>
      <c r="B9" s="89"/>
      <c r="C9" s="89"/>
      <c r="D9" s="89"/>
      <c r="E9" s="89"/>
      <c r="F9" s="89"/>
      <c r="G9" s="89"/>
      <c r="H9" s="89"/>
      <c r="I9" s="89"/>
      <c r="J9" s="89"/>
      <c r="K9" s="89"/>
      <c r="L9" s="89"/>
    </row>
    <row r="10" spans="1:12" x14ac:dyDescent="0.25">
      <c r="A10" s="92"/>
      <c r="B10" s="89"/>
      <c r="C10" s="89"/>
      <c r="D10" s="89"/>
      <c r="E10" s="89"/>
      <c r="F10" s="89"/>
      <c r="G10" s="89"/>
      <c r="H10" s="89"/>
      <c r="I10" s="89"/>
      <c r="J10" s="89"/>
      <c r="K10" s="89"/>
      <c r="L10" s="89"/>
    </row>
    <row r="11" spans="1:12" x14ac:dyDescent="0.25">
      <c r="A11" s="92"/>
      <c r="B11" s="89"/>
      <c r="C11" s="89"/>
      <c r="D11" s="89"/>
      <c r="E11" s="89"/>
      <c r="F11" s="89"/>
      <c r="G11" s="89"/>
      <c r="H11" s="89"/>
      <c r="I11" s="89"/>
      <c r="J11" s="89"/>
      <c r="K11" s="89"/>
      <c r="L11" s="89"/>
    </row>
    <row r="12" spans="1:12" x14ac:dyDescent="0.25">
      <c r="A12" s="92"/>
      <c r="B12" s="89"/>
      <c r="C12" s="89"/>
      <c r="D12" s="89"/>
      <c r="E12" s="89"/>
      <c r="F12" s="89"/>
      <c r="G12" s="89"/>
      <c r="H12" s="89"/>
      <c r="I12" s="89"/>
      <c r="J12" s="89"/>
      <c r="K12" s="89"/>
      <c r="L12" s="89"/>
    </row>
    <row r="13" spans="1:12" x14ac:dyDescent="0.25">
      <c r="A13" s="92"/>
      <c r="B13" s="89"/>
      <c r="C13" s="89"/>
      <c r="D13" s="89"/>
      <c r="E13" s="89"/>
      <c r="F13" s="89"/>
      <c r="G13" s="89"/>
      <c r="H13" s="89"/>
      <c r="I13" s="89"/>
      <c r="J13" s="89"/>
      <c r="K13" s="89"/>
      <c r="L13" s="89"/>
    </row>
    <row r="14" spans="1:12" x14ac:dyDescent="0.25">
      <c r="A14" s="92"/>
      <c r="B14" s="89"/>
      <c r="C14" s="89"/>
      <c r="D14" s="89"/>
      <c r="E14" s="89"/>
      <c r="F14" s="89"/>
      <c r="G14" s="89"/>
      <c r="H14" s="89"/>
      <c r="I14" s="89"/>
      <c r="J14" s="89"/>
      <c r="K14" s="89"/>
      <c r="L14" s="89"/>
    </row>
  </sheetData>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41"/>
  <sheetViews>
    <sheetView workbookViewId="0">
      <pane ySplit="1" topLeftCell="A2" activePane="bottomLeft" state="frozen"/>
      <selection activeCell="G3" sqref="G3"/>
      <selection pane="bottomLeft"/>
    </sheetView>
  </sheetViews>
  <sheetFormatPr defaultRowHeight="12.75" x14ac:dyDescent="0.2"/>
  <cols>
    <col min="1" max="1" width="10.5703125" style="30" customWidth="1"/>
    <col min="2" max="2" width="62.42578125" style="29" customWidth="1"/>
    <col min="3" max="3" width="15.7109375" style="6" customWidth="1"/>
    <col min="4" max="16384" width="9.140625" style="7"/>
  </cols>
  <sheetData>
    <row r="1" spans="1:3" x14ac:dyDescent="0.2">
      <c r="A1" s="30" t="s">
        <v>269</v>
      </c>
      <c r="B1" s="29" t="s">
        <v>270</v>
      </c>
      <c r="C1" s="6" t="s">
        <v>271</v>
      </c>
    </row>
    <row r="2" spans="1:3" x14ac:dyDescent="0.2">
      <c r="A2" s="30">
        <v>39456</v>
      </c>
      <c r="B2" s="29" t="s">
        <v>209</v>
      </c>
      <c r="C2" s="6" t="s">
        <v>273</v>
      </c>
    </row>
    <row r="3" spans="1:3" ht="25.5" x14ac:dyDescent="0.2">
      <c r="A3" s="30">
        <v>39051</v>
      </c>
      <c r="B3" s="29" t="s">
        <v>50</v>
      </c>
      <c r="C3" s="6" t="s">
        <v>273</v>
      </c>
    </row>
    <row r="4" spans="1:3" x14ac:dyDescent="0.2">
      <c r="A4" s="30">
        <v>39051</v>
      </c>
      <c r="B4" s="29" t="s">
        <v>130</v>
      </c>
      <c r="C4" s="6" t="s">
        <v>273</v>
      </c>
    </row>
    <row r="5" spans="1:3" x14ac:dyDescent="0.2">
      <c r="A5" s="30">
        <v>39051</v>
      </c>
      <c r="B5" s="29" t="s">
        <v>129</v>
      </c>
      <c r="C5" s="6" t="s">
        <v>273</v>
      </c>
    </row>
    <row r="6" spans="1:3" x14ac:dyDescent="0.2">
      <c r="A6" s="30">
        <v>38685</v>
      </c>
      <c r="B6" s="29" t="s">
        <v>211</v>
      </c>
      <c r="C6" s="6" t="s">
        <v>273</v>
      </c>
    </row>
    <row r="7" spans="1:3" x14ac:dyDescent="0.2">
      <c r="A7" s="30">
        <v>38673</v>
      </c>
      <c r="B7" s="29" t="s">
        <v>243</v>
      </c>
      <c r="C7" s="6" t="s">
        <v>273</v>
      </c>
    </row>
    <row r="8" spans="1:3" x14ac:dyDescent="0.2">
      <c r="A8" s="30">
        <v>38667</v>
      </c>
      <c r="B8" s="29" t="s">
        <v>48</v>
      </c>
      <c r="C8" s="6" t="s">
        <v>273</v>
      </c>
    </row>
    <row r="9" spans="1:3" x14ac:dyDescent="0.2">
      <c r="A9" s="30">
        <v>38666</v>
      </c>
      <c r="B9" s="29" t="s">
        <v>56</v>
      </c>
      <c r="C9" s="6" t="s">
        <v>273</v>
      </c>
    </row>
    <row r="10" spans="1:3" x14ac:dyDescent="0.2">
      <c r="A10" s="30">
        <v>38665</v>
      </c>
      <c r="B10" s="29" t="s">
        <v>62</v>
      </c>
      <c r="C10" s="6" t="s">
        <v>273</v>
      </c>
    </row>
    <row r="11" spans="1:3" x14ac:dyDescent="0.2">
      <c r="A11" s="30">
        <v>38665</v>
      </c>
      <c r="B11" s="29" t="s">
        <v>245</v>
      </c>
      <c r="C11" s="6" t="s">
        <v>273</v>
      </c>
    </row>
    <row r="12" spans="1:3" x14ac:dyDescent="0.2">
      <c r="A12" s="30">
        <v>38665</v>
      </c>
      <c r="B12" s="29" t="s">
        <v>64</v>
      </c>
      <c r="C12" s="6" t="s">
        <v>273</v>
      </c>
    </row>
    <row r="13" spans="1:3" x14ac:dyDescent="0.2">
      <c r="A13" s="30">
        <v>38664</v>
      </c>
      <c r="B13" s="29" t="s">
        <v>239</v>
      </c>
      <c r="C13" s="6" t="s">
        <v>273</v>
      </c>
    </row>
    <row r="14" spans="1:3" x14ac:dyDescent="0.2">
      <c r="A14" s="30">
        <v>38664</v>
      </c>
      <c r="B14" s="29" t="s">
        <v>244</v>
      </c>
      <c r="C14" s="6" t="s">
        <v>277</v>
      </c>
    </row>
    <row r="15" spans="1:3" x14ac:dyDescent="0.2">
      <c r="A15" s="30">
        <v>38664</v>
      </c>
      <c r="B15" s="29" t="s">
        <v>240</v>
      </c>
      <c r="C15" s="6" t="s">
        <v>277</v>
      </c>
    </row>
    <row r="16" spans="1:3" ht="25.5" x14ac:dyDescent="0.2">
      <c r="A16" s="30">
        <v>38663</v>
      </c>
      <c r="B16" s="29" t="s">
        <v>238</v>
      </c>
      <c r="C16" s="6" t="s">
        <v>273</v>
      </c>
    </row>
    <row r="17" spans="1:3" x14ac:dyDescent="0.2">
      <c r="A17" s="30">
        <v>38663</v>
      </c>
      <c r="B17" s="29" t="s">
        <v>237</v>
      </c>
      <c r="C17" s="6" t="s">
        <v>273</v>
      </c>
    </row>
    <row r="18" spans="1:3" ht="25.5" x14ac:dyDescent="0.2">
      <c r="A18" s="30">
        <v>38663</v>
      </c>
      <c r="B18" s="29" t="s">
        <v>61</v>
      </c>
      <c r="C18" s="6" t="s">
        <v>273</v>
      </c>
    </row>
    <row r="19" spans="1:3" ht="89.25" x14ac:dyDescent="0.2">
      <c r="A19" s="30">
        <v>38651</v>
      </c>
      <c r="B19" s="29" t="s">
        <v>235</v>
      </c>
      <c r="C19" s="6" t="s">
        <v>277</v>
      </c>
    </row>
    <row r="20" spans="1:3" x14ac:dyDescent="0.2">
      <c r="A20" s="30">
        <v>38651</v>
      </c>
      <c r="B20" s="29" t="s">
        <v>236</v>
      </c>
      <c r="C20" s="6" t="s">
        <v>277</v>
      </c>
    </row>
    <row r="21" spans="1:3" ht="25.5" x14ac:dyDescent="0.2">
      <c r="A21" s="30">
        <v>38610</v>
      </c>
      <c r="B21" s="29" t="s">
        <v>207</v>
      </c>
      <c r="C21" s="6" t="s">
        <v>273</v>
      </c>
    </row>
    <row r="22" spans="1:3" x14ac:dyDescent="0.2">
      <c r="A22" s="30">
        <v>38607</v>
      </c>
      <c r="B22" s="29" t="s">
        <v>283</v>
      </c>
      <c r="C22" s="6" t="s">
        <v>273</v>
      </c>
    </row>
    <row r="23" spans="1:3" x14ac:dyDescent="0.2">
      <c r="A23" s="30">
        <v>38607</v>
      </c>
      <c r="B23" s="29" t="s">
        <v>204</v>
      </c>
      <c r="C23" s="6" t="s">
        <v>273</v>
      </c>
    </row>
    <row r="24" spans="1:3" x14ac:dyDescent="0.2">
      <c r="A24" s="30">
        <v>38607</v>
      </c>
      <c r="B24" s="29" t="s">
        <v>284</v>
      </c>
      <c r="C24" s="6" t="s">
        <v>273</v>
      </c>
    </row>
    <row r="25" spans="1:3" ht="51" x14ac:dyDescent="0.2">
      <c r="A25" s="30">
        <v>38607</v>
      </c>
      <c r="B25" s="29" t="s">
        <v>286</v>
      </c>
      <c r="C25" s="6" t="s">
        <v>273</v>
      </c>
    </row>
    <row r="26" spans="1:3" ht="25.5" x14ac:dyDescent="0.2">
      <c r="A26" s="30">
        <v>38607</v>
      </c>
      <c r="B26" s="29" t="s">
        <v>287</v>
      </c>
      <c r="C26" s="6" t="s">
        <v>273</v>
      </c>
    </row>
    <row r="27" spans="1:3" x14ac:dyDescent="0.2">
      <c r="A27" s="30">
        <v>38607</v>
      </c>
      <c r="B27" s="29" t="s">
        <v>288</v>
      </c>
      <c r="C27" s="6" t="s">
        <v>273</v>
      </c>
    </row>
    <row r="28" spans="1:3" ht="51" x14ac:dyDescent="0.2">
      <c r="A28" s="30">
        <v>38607</v>
      </c>
      <c r="B28" s="29" t="s">
        <v>200</v>
      </c>
      <c r="C28" s="6" t="s">
        <v>273</v>
      </c>
    </row>
    <row r="29" spans="1:3" x14ac:dyDescent="0.2">
      <c r="A29" s="30">
        <v>38607</v>
      </c>
      <c r="B29" s="29" t="s">
        <v>201</v>
      </c>
      <c r="C29" s="6" t="s">
        <v>273</v>
      </c>
    </row>
    <row r="30" spans="1:3" x14ac:dyDescent="0.2">
      <c r="A30" s="30">
        <v>38607</v>
      </c>
      <c r="B30" s="29" t="s">
        <v>202</v>
      </c>
      <c r="C30" s="6" t="s">
        <v>273</v>
      </c>
    </row>
    <row r="31" spans="1:3" x14ac:dyDescent="0.2">
      <c r="A31" s="30">
        <v>38607</v>
      </c>
      <c r="B31" s="29" t="s">
        <v>203</v>
      </c>
      <c r="C31" s="6" t="s">
        <v>273</v>
      </c>
    </row>
    <row r="32" spans="1:3" x14ac:dyDescent="0.2">
      <c r="A32" s="30">
        <v>38607</v>
      </c>
      <c r="B32" s="29" t="s">
        <v>205</v>
      </c>
      <c r="C32" s="6" t="s">
        <v>273</v>
      </c>
    </row>
    <row r="33" spans="1:3" x14ac:dyDescent="0.2">
      <c r="A33" s="30">
        <v>38607</v>
      </c>
      <c r="B33" s="29" t="s">
        <v>206</v>
      </c>
      <c r="C33" s="6" t="s">
        <v>273</v>
      </c>
    </row>
    <row r="34" spans="1:3" x14ac:dyDescent="0.2">
      <c r="A34" s="30">
        <v>38603</v>
      </c>
      <c r="B34" s="29" t="s">
        <v>282</v>
      </c>
      <c r="C34" s="6" t="s">
        <v>277</v>
      </c>
    </row>
    <row r="35" spans="1:3" x14ac:dyDescent="0.2">
      <c r="A35" s="30">
        <v>38602</v>
      </c>
      <c r="B35" s="29" t="s">
        <v>280</v>
      </c>
      <c r="C35" s="6" t="s">
        <v>277</v>
      </c>
    </row>
    <row r="36" spans="1:3" x14ac:dyDescent="0.2">
      <c r="A36" s="30">
        <v>38596</v>
      </c>
      <c r="B36" s="29" t="s">
        <v>279</v>
      </c>
      <c r="C36" s="6" t="s">
        <v>277</v>
      </c>
    </row>
    <row r="37" spans="1:3" x14ac:dyDescent="0.2">
      <c r="A37" s="30">
        <v>38508</v>
      </c>
      <c r="B37" s="29" t="s">
        <v>276</v>
      </c>
      <c r="C37" s="6" t="s">
        <v>277</v>
      </c>
    </row>
    <row r="38" spans="1:3" x14ac:dyDescent="0.2">
      <c r="A38" s="30">
        <v>38508</v>
      </c>
      <c r="B38" s="29" t="s">
        <v>278</v>
      </c>
      <c r="C38" s="6" t="s">
        <v>277</v>
      </c>
    </row>
    <row r="39" spans="1:3" x14ac:dyDescent="0.2">
      <c r="A39" s="30">
        <v>38485</v>
      </c>
      <c r="B39" s="29" t="s">
        <v>274</v>
      </c>
      <c r="C39" s="6" t="s">
        <v>273</v>
      </c>
    </row>
    <row r="40" spans="1:3" x14ac:dyDescent="0.2">
      <c r="A40" s="30">
        <v>38485</v>
      </c>
      <c r="B40" s="29" t="s">
        <v>275</v>
      </c>
      <c r="C40" s="6" t="s">
        <v>273</v>
      </c>
    </row>
    <row r="41" spans="1:3" x14ac:dyDescent="0.2">
      <c r="A41" s="30">
        <v>38484</v>
      </c>
      <c r="B41" s="29" t="s">
        <v>272</v>
      </c>
      <c r="C41" s="6" t="s">
        <v>273</v>
      </c>
    </row>
  </sheetData>
  <customSheetViews>
    <customSheetView guid="{D87B9587-DAC1-4666-B66A-26D6B89CB630}" state="hidden" showRuler="0">
      <pane ySplit="1" topLeftCell="A2" activePane="bottomLeft" state="frozen"/>
      <selection pane="bottomLeft"/>
      <pageMargins left="0.75" right="0.75" top="1" bottom="1" header="0.5" footer="0.5"/>
      <printOptions gridLines="1"/>
      <pageSetup orientation="portrait" r:id="rId1"/>
      <headerFooter alignWithMargins="0">
        <oddHeader>&amp;CNTDPC OC Law Summary Revision Log</oddHeader>
      </headerFooter>
    </customSheetView>
    <customSheetView guid="{96F71044-F42D-4026-85DD-448E7EAE6F48}" state="hidden" showRuler="0">
      <pane ySplit="1" topLeftCell="A2" activePane="bottomLeft" state="frozen"/>
      <selection pane="bottomLeft"/>
      <pageMargins left="0.75" right="0.75" top="1" bottom="1" header="0.5" footer="0.5"/>
      <printOptions gridLines="1"/>
      <pageSetup orientation="portrait" r:id="rId2"/>
      <headerFooter alignWithMargins="0">
        <oddHeader>&amp;CNTDPC OC Law Summary Revision Log</oddHeader>
      </headerFooter>
    </customSheetView>
  </customSheetViews>
  <phoneticPr fontId="7" type="noConversion"/>
  <printOptions gridLines="1"/>
  <pageMargins left="0.75" right="0.75" top="1" bottom="1" header="0.5" footer="0.5"/>
  <pageSetup orientation="portrait" r:id="rId3"/>
  <headerFooter alignWithMargins="0">
    <oddHeader>&amp;CNTDPC OC Law Summary Revision Log</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U77"/>
  <sheetViews>
    <sheetView showGridLines="0" showRowColHeaders="0" workbookViewId="0"/>
  </sheetViews>
  <sheetFormatPr defaultRowHeight="12.75" x14ac:dyDescent="0.2"/>
  <cols>
    <col min="1" max="1" width="15.7109375" style="24" customWidth="1"/>
    <col min="2" max="2" width="12.85546875" style="23" customWidth="1"/>
    <col min="3" max="18" width="12.7109375" style="23" customWidth="1"/>
    <col min="19" max="21" width="0" style="23" hidden="1" customWidth="1"/>
    <col min="22" max="16384" width="9.140625" style="23"/>
  </cols>
  <sheetData>
    <row r="1" spans="1:21" ht="18" x14ac:dyDescent="0.2">
      <c r="B1" s="242" t="s">
        <v>119</v>
      </c>
      <c r="C1" s="242"/>
      <c r="D1" s="242"/>
      <c r="E1" s="242"/>
      <c r="F1" s="242"/>
      <c r="G1" s="242"/>
      <c r="H1" s="242"/>
      <c r="I1" s="242"/>
      <c r="J1" s="242"/>
      <c r="K1" s="242"/>
      <c r="L1" s="242"/>
      <c r="M1" s="242"/>
      <c r="N1" s="242"/>
      <c r="O1" s="242"/>
      <c r="P1" s="242"/>
      <c r="Q1" s="242"/>
      <c r="R1" s="242"/>
    </row>
    <row r="2" spans="1:21" x14ac:dyDescent="0.2">
      <c r="B2" s="243" t="s">
        <v>175</v>
      </c>
      <c r="C2" s="243"/>
      <c r="D2" s="243"/>
      <c r="E2" s="243"/>
      <c r="F2" s="243"/>
      <c r="G2" s="243"/>
      <c r="H2" s="243"/>
      <c r="I2" s="243"/>
      <c r="J2" s="243"/>
      <c r="K2" s="243"/>
      <c r="L2" s="243"/>
      <c r="M2" s="243"/>
      <c r="N2" s="243"/>
      <c r="O2" s="243"/>
      <c r="P2" s="243"/>
      <c r="Q2" s="243"/>
      <c r="R2" s="243"/>
    </row>
    <row r="3" spans="1:21" ht="38.25" x14ac:dyDescent="0.2">
      <c r="A3" s="25" t="s">
        <v>66</v>
      </c>
      <c r="B3" s="26" t="s">
        <v>112</v>
      </c>
      <c r="C3" s="26" t="s">
        <v>172</v>
      </c>
      <c r="D3" s="26" t="s">
        <v>173</v>
      </c>
      <c r="E3" s="26" t="s">
        <v>182</v>
      </c>
      <c r="F3" s="26" t="s">
        <v>124</v>
      </c>
      <c r="G3" s="26" t="s">
        <v>113</v>
      </c>
      <c r="H3" s="26" t="s">
        <v>114</v>
      </c>
      <c r="I3" s="26" t="s">
        <v>67</v>
      </c>
      <c r="J3" s="26" t="s">
        <v>127</v>
      </c>
      <c r="K3" s="26" t="s">
        <v>125</v>
      </c>
      <c r="L3" s="26" t="s">
        <v>123</v>
      </c>
      <c r="M3" s="26" t="s">
        <v>132</v>
      </c>
      <c r="N3" s="26" t="s">
        <v>117</v>
      </c>
      <c r="O3" s="26" t="s">
        <v>177</v>
      </c>
      <c r="P3" s="26" t="s">
        <v>115</v>
      </c>
      <c r="Q3" s="26" t="s">
        <v>118</v>
      </c>
      <c r="R3" s="26" t="s">
        <v>122</v>
      </c>
    </row>
    <row r="4" spans="1:21" x14ac:dyDescent="0.2">
      <c r="A4" s="26" t="str">
        <f>Master!A6</f>
        <v>Alabama</v>
      </c>
      <c r="B4" s="24" t="e">
        <f>IF(Master!#REF!="yes",TRUE,FALSE)</f>
        <v>#REF!</v>
      </c>
      <c r="C4" s="24" t="b">
        <f>IF(Master!E6="yes",TRUE,FALSE)</f>
        <v>0</v>
      </c>
      <c r="D4" s="24" t="e">
        <f>IF(Master!#REF!="yes",TRUE,FALSE)</f>
        <v>#REF!</v>
      </c>
      <c r="E4" s="24" t="b">
        <f>IF(Master!L6="yes",TRUE,FALSE)</f>
        <v>0</v>
      </c>
      <c r="F4" s="24" t="b">
        <f>IF(Master!M6="yes",TRUE,FALSE)</f>
        <v>1</v>
      </c>
      <c r="G4" s="24" t="e">
        <f>IF(Master!#REF!="yes",TRUE,FALSE)</f>
        <v>#REF!</v>
      </c>
      <c r="H4" s="24" t="b">
        <f>IF(Master!F6&gt;="18",TRUE,FALSE)</f>
        <v>1</v>
      </c>
      <c r="I4" s="24" t="e">
        <f>IF(Master!#REF!="yes",TRUE,FALSE)</f>
        <v>#REF!</v>
      </c>
      <c r="J4" s="24" t="b">
        <f>IF(Master!BC6="yes",FALSE,TRUE)</f>
        <v>1</v>
      </c>
      <c r="K4" s="24" t="b">
        <f>IF(Master!AN6="yes",TRUE,FALSE)</f>
        <v>0</v>
      </c>
      <c r="L4" s="24" t="b">
        <f>IF(Master!AO6="yes",TRUE,FALSE)</f>
        <v>0</v>
      </c>
      <c r="M4" s="24" t="e">
        <f>IF(Master!#REF!="yes",TRUE,FALSE)</f>
        <v>#REF!</v>
      </c>
      <c r="N4" s="24" t="b">
        <f>IF(Master!Q6="yes",TRUE,FALSE)</f>
        <v>1</v>
      </c>
      <c r="O4" s="24" t="b">
        <f>IF(Master!AV6="NO",FALSE,TRUE)</f>
        <v>1</v>
      </c>
      <c r="P4" s="24" t="e">
        <f>IF(Master!#REF!="yes",TRUE,FALSE)</f>
        <v>#REF!</v>
      </c>
      <c r="Q4" s="24" t="b">
        <f>IF(Master!BA6="None",FALSE,TRUE)</f>
        <v>1</v>
      </c>
      <c r="R4" s="24">
        <f>SUM(S4:U4)</f>
        <v>5</v>
      </c>
      <c r="S4" s="23">
        <f>COUNTIF(B4:I4,TRUE)</f>
        <v>2</v>
      </c>
      <c r="T4" s="23">
        <f>COUNTIF(J4,FALSE)</f>
        <v>0</v>
      </c>
      <c r="U4" s="23">
        <f>COUNTIF(K4:Q4,TRUE)</f>
        <v>3</v>
      </c>
    </row>
    <row r="5" spans="1:21" x14ac:dyDescent="0.2">
      <c r="A5" s="26" t="str">
        <f>Master!A7</f>
        <v>Alaska</v>
      </c>
      <c r="B5" s="24" t="e">
        <f>IF(Master!#REF!="yes",TRUE,FALSE)</f>
        <v>#REF!</v>
      </c>
      <c r="C5" s="24" t="b">
        <f>IF(Master!E7="yes",TRUE,FALSE)</f>
        <v>0</v>
      </c>
      <c r="D5" s="24" t="e">
        <f>IF(Master!#REF!="yes",TRUE,FALSE)</f>
        <v>#REF!</v>
      </c>
      <c r="E5" s="24" t="b">
        <f>IF(Master!L7="yes",TRUE,FALSE)</f>
        <v>0</v>
      </c>
      <c r="F5" s="24" t="b">
        <f>IF(Master!M7="yes",TRUE,FALSE)</f>
        <v>0</v>
      </c>
      <c r="G5" s="24" t="e">
        <f>IF(Master!#REF!="yes",TRUE,FALSE)</f>
        <v>#REF!</v>
      </c>
      <c r="H5" s="24" t="b">
        <f>IF(Master!F7&gt;="18",TRUE,FALSE)</f>
        <v>1</v>
      </c>
      <c r="I5" s="24" t="e">
        <f>IF(Master!#REF!="yes",TRUE,FALSE)</f>
        <v>#REF!</v>
      </c>
      <c r="J5" s="24" t="b">
        <f>IF(Master!BC7="yes",FALSE,TRUE)</f>
        <v>1</v>
      </c>
      <c r="K5" s="24" t="b">
        <f>IF(Master!AN7="yes",TRUE,FALSE)</f>
        <v>0</v>
      </c>
      <c r="L5" s="24" t="b">
        <f>IF(Master!AO7="yes",TRUE,FALSE)</f>
        <v>0</v>
      </c>
      <c r="M5" s="24" t="e">
        <f>IF(Master!#REF!="yes",TRUE,FALSE)</f>
        <v>#REF!</v>
      </c>
      <c r="N5" s="24" t="b">
        <f>IF(Master!Q7="yes",TRUE,FALSE)</f>
        <v>1</v>
      </c>
      <c r="O5" s="24" t="b">
        <f>IF(Master!AV7="NO",FALSE,TRUE)</f>
        <v>1</v>
      </c>
      <c r="P5" s="24" t="e">
        <f>IF(Master!#REF!="yes",TRUE,FALSE)</f>
        <v>#REF!</v>
      </c>
      <c r="Q5" s="24" t="b">
        <f>IF(Master!BA7="None",FALSE,TRUE)</f>
        <v>0</v>
      </c>
      <c r="R5" s="24">
        <f t="shared" ref="R5:R54" si="0">SUM(S5:U5)</f>
        <v>3</v>
      </c>
      <c r="S5" s="23">
        <f t="shared" ref="S5:S54" si="1">COUNTIF(B5:I5,TRUE)</f>
        <v>1</v>
      </c>
      <c r="T5" s="23">
        <f t="shared" ref="T5:T54" si="2">COUNTIF(J5,FALSE)</f>
        <v>0</v>
      </c>
      <c r="U5" s="23">
        <f t="shared" ref="U5:U54" si="3">COUNTIF(K5:Q5,TRUE)</f>
        <v>2</v>
      </c>
    </row>
    <row r="6" spans="1:21" x14ac:dyDescent="0.2">
      <c r="A6" s="26" t="str">
        <f>Master!A8</f>
        <v>Arizona</v>
      </c>
      <c r="B6" s="24" t="e">
        <f>IF(Master!#REF!="yes",TRUE,FALSE)</f>
        <v>#REF!</v>
      </c>
      <c r="C6" s="24" t="b">
        <f>IF(Master!E8="yes",TRUE,FALSE)</f>
        <v>0</v>
      </c>
      <c r="D6" s="24" t="e">
        <f>IF(Master!#REF!="yes",TRUE,FALSE)</f>
        <v>#REF!</v>
      </c>
      <c r="E6" s="24" t="b">
        <f>IF(Master!L8="yes",TRUE,FALSE)</f>
        <v>1</v>
      </c>
      <c r="F6" s="24" t="b">
        <f>IF(Master!M8="yes",TRUE,FALSE)</f>
        <v>0</v>
      </c>
      <c r="G6" s="24" t="e">
        <f>IF(Master!#REF!="yes",TRUE,FALSE)</f>
        <v>#REF!</v>
      </c>
      <c r="H6" s="24" t="b">
        <f>IF(Master!F8&gt;="18",TRUE,FALSE)</f>
        <v>1</v>
      </c>
      <c r="I6" s="24" t="e">
        <f>IF(Master!#REF!="yes",TRUE,FALSE)</f>
        <v>#REF!</v>
      </c>
      <c r="J6" s="24" t="b">
        <f>IF(Master!BC8="yes",FALSE,TRUE)</f>
        <v>1</v>
      </c>
      <c r="K6" s="24" t="b">
        <f>IF(Master!AN8="yes",TRUE,FALSE)</f>
        <v>1</v>
      </c>
      <c r="L6" s="24" t="b">
        <f>IF(Master!AO8="yes",TRUE,FALSE)</f>
        <v>1</v>
      </c>
      <c r="M6" s="24" t="e">
        <f>IF(Master!#REF!="yes",TRUE,FALSE)</f>
        <v>#REF!</v>
      </c>
      <c r="N6" s="24" t="b">
        <f>IF(Master!Q8="yes",TRUE,FALSE)</f>
        <v>0</v>
      </c>
      <c r="O6" s="24" t="b">
        <f>IF(Master!AV8="NO",FALSE,TRUE)</f>
        <v>1</v>
      </c>
      <c r="P6" s="24" t="e">
        <f>IF(Master!#REF!="yes",TRUE,FALSE)</f>
        <v>#REF!</v>
      </c>
      <c r="Q6" s="24" t="b">
        <f>IF(Master!BA8="None",FALSE,TRUE)</f>
        <v>1</v>
      </c>
      <c r="R6" s="24">
        <f t="shared" si="0"/>
        <v>6</v>
      </c>
      <c r="S6" s="23">
        <f t="shared" si="1"/>
        <v>2</v>
      </c>
      <c r="T6" s="23">
        <f t="shared" si="2"/>
        <v>0</v>
      </c>
      <c r="U6" s="23">
        <f t="shared" si="3"/>
        <v>4</v>
      </c>
    </row>
    <row r="7" spans="1:21" x14ac:dyDescent="0.2">
      <c r="A7" s="26" t="str">
        <f>Master!A9</f>
        <v>Arkansas</v>
      </c>
      <c r="B7" s="24" t="e">
        <f>IF(Master!#REF!="yes",TRUE,FALSE)</f>
        <v>#REF!</v>
      </c>
      <c r="C7" s="24" t="b">
        <f>IF(Master!E9="yes",TRUE,FALSE)</f>
        <v>1</v>
      </c>
      <c r="D7" s="24" t="e">
        <f>IF(Master!#REF!="yes",TRUE,FALSE)</f>
        <v>#REF!</v>
      </c>
      <c r="E7" s="24" t="b">
        <f>IF(Master!L9="yes",TRUE,FALSE)</f>
        <v>0</v>
      </c>
      <c r="F7" s="24" t="b">
        <f>IF(Master!M9="yes",TRUE,FALSE)</f>
        <v>1</v>
      </c>
      <c r="G7" s="24" t="e">
        <f>IF(Master!#REF!="yes",TRUE,FALSE)</f>
        <v>#REF!</v>
      </c>
      <c r="H7" s="24" t="b">
        <f>IF(Master!F9&gt;="18",TRUE,FALSE)</f>
        <v>1</v>
      </c>
      <c r="I7" s="24" t="e">
        <f>IF(Master!#REF!="yes",TRUE,FALSE)</f>
        <v>#REF!</v>
      </c>
      <c r="J7" s="24" t="b">
        <f>IF(Master!BC9="yes",FALSE,TRUE)</f>
        <v>1</v>
      </c>
      <c r="K7" s="24" t="b">
        <f>IF(Master!AN9="yes",TRUE,FALSE)</f>
        <v>0</v>
      </c>
      <c r="L7" s="24" t="b">
        <f>IF(Master!AO9="yes",TRUE,FALSE)</f>
        <v>1</v>
      </c>
      <c r="M7" s="24" t="e">
        <f>IF(Master!#REF!="yes",TRUE,FALSE)</f>
        <v>#REF!</v>
      </c>
      <c r="N7" s="24" t="b">
        <f>IF(Master!Q9="yes",TRUE,FALSE)</f>
        <v>1</v>
      </c>
      <c r="O7" s="24" t="b">
        <f>IF(Master!AV9="NO",FALSE,TRUE)</f>
        <v>1</v>
      </c>
      <c r="P7" s="24" t="e">
        <f>IF(Master!#REF!="yes",TRUE,FALSE)</f>
        <v>#REF!</v>
      </c>
      <c r="Q7" s="24" t="b">
        <f>IF(Master!BA9="None",FALSE,TRUE)</f>
        <v>1</v>
      </c>
      <c r="R7" s="24">
        <f t="shared" si="0"/>
        <v>7</v>
      </c>
      <c r="S7" s="23">
        <f t="shared" si="1"/>
        <v>3</v>
      </c>
      <c r="T7" s="23">
        <f t="shared" si="2"/>
        <v>0</v>
      </c>
      <c r="U7" s="23">
        <f t="shared" si="3"/>
        <v>4</v>
      </c>
    </row>
    <row r="8" spans="1:21" x14ac:dyDescent="0.2">
      <c r="A8" s="26" t="str">
        <f>Master!A10</f>
        <v>California</v>
      </c>
      <c r="B8" s="24" t="e">
        <f>IF(Master!#REF!="yes",TRUE,FALSE)</f>
        <v>#REF!</v>
      </c>
      <c r="C8" s="24" t="b">
        <f>IF(Master!E10="yes",TRUE,FALSE)</f>
        <v>1</v>
      </c>
      <c r="D8" s="24" t="e">
        <f>IF(Master!#REF!="yes",TRUE,FALSE)</f>
        <v>#REF!</v>
      </c>
      <c r="E8" s="24" t="b">
        <f>IF(Master!L10="yes",TRUE,FALSE)</f>
        <v>1</v>
      </c>
      <c r="F8" s="24" t="b">
        <f>IF(Master!M10="yes",TRUE,FALSE)</f>
        <v>1</v>
      </c>
      <c r="G8" s="24" t="e">
        <f>IF(Master!#REF!="yes",TRUE,FALSE)</f>
        <v>#REF!</v>
      </c>
      <c r="H8" s="24" t="b">
        <f>IF(Master!F10&gt;="18",TRUE,FALSE)</f>
        <v>1</v>
      </c>
      <c r="I8" s="24" t="e">
        <f>IF(Master!#REF!="yes",TRUE,FALSE)</f>
        <v>#REF!</v>
      </c>
      <c r="J8" s="24" t="b">
        <f>IF(Master!BC10="yes",FALSE,TRUE)</f>
        <v>1</v>
      </c>
      <c r="K8" s="24" t="b">
        <f>IF(Master!AN10="yes",TRUE,FALSE)</f>
        <v>0</v>
      </c>
      <c r="L8" s="24" t="b">
        <f>IF(Master!AO10="yes",TRUE,FALSE)</f>
        <v>1</v>
      </c>
      <c r="M8" s="24" t="e">
        <f>IF(Master!#REF!="yes",TRUE,FALSE)</f>
        <v>#REF!</v>
      </c>
      <c r="N8" s="24" t="b">
        <f>IF(Master!Q10="yes",TRUE,FALSE)</f>
        <v>1</v>
      </c>
      <c r="O8" s="24" t="b">
        <f>IF(Master!AV10="NO",FALSE,TRUE)</f>
        <v>1</v>
      </c>
      <c r="P8" s="24" t="e">
        <f>IF(Master!#REF!="yes",TRUE,FALSE)</f>
        <v>#REF!</v>
      </c>
      <c r="Q8" s="24" t="b">
        <f>IF(Master!BA10="None",FALSE,TRUE)</f>
        <v>1</v>
      </c>
      <c r="R8" s="24">
        <f t="shared" si="0"/>
        <v>8</v>
      </c>
      <c r="S8" s="23">
        <f t="shared" si="1"/>
        <v>4</v>
      </c>
      <c r="T8" s="23">
        <f t="shared" si="2"/>
        <v>0</v>
      </c>
      <c r="U8" s="23">
        <f t="shared" si="3"/>
        <v>4</v>
      </c>
    </row>
    <row r="9" spans="1:21" x14ac:dyDescent="0.2">
      <c r="A9" s="26" t="str">
        <f>Master!A11</f>
        <v>Colorado</v>
      </c>
      <c r="B9" s="24" t="e">
        <f>IF(Master!#REF!="yes",TRUE,FALSE)</f>
        <v>#REF!</v>
      </c>
      <c r="C9" s="24" t="b">
        <f>IF(Master!E11="yes",TRUE,FALSE)</f>
        <v>0</v>
      </c>
      <c r="D9" s="24" t="e">
        <f>IF(Master!#REF!="yes",TRUE,FALSE)</f>
        <v>#REF!</v>
      </c>
      <c r="E9" s="24" t="b">
        <f>IF(Master!L11="yes",TRUE,FALSE)</f>
        <v>0</v>
      </c>
      <c r="F9" s="24" t="b">
        <f>IF(Master!M11="yes",TRUE,FALSE)</f>
        <v>1</v>
      </c>
      <c r="G9" s="24" t="e">
        <f>IF(Master!#REF!="yes",TRUE,FALSE)</f>
        <v>#REF!</v>
      </c>
      <c r="H9" s="24" t="b">
        <f>IF(Master!F11&gt;="18",TRUE,FALSE)</f>
        <v>1</v>
      </c>
      <c r="I9" s="24" t="e">
        <f>IF(Master!#REF!="yes",TRUE,FALSE)</f>
        <v>#REF!</v>
      </c>
      <c r="J9" s="24" t="b">
        <f>IF(Master!BC11="yes",FALSE,TRUE)</f>
        <v>1</v>
      </c>
      <c r="K9" s="24" t="b">
        <f>IF(Master!AN11="yes",TRUE,FALSE)</f>
        <v>1</v>
      </c>
      <c r="L9" s="24" t="b">
        <f>IF(Master!AO11="yes",TRUE,FALSE)</f>
        <v>1</v>
      </c>
      <c r="M9" s="24" t="e">
        <f>IF(Master!#REF!="yes",TRUE,FALSE)</f>
        <v>#REF!</v>
      </c>
      <c r="N9" s="24" t="b">
        <f>IF(Master!Q11="yes",TRUE,FALSE)</f>
        <v>1</v>
      </c>
      <c r="O9" s="24" t="b">
        <f>IF(Master!AV11="NO",FALSE,TRUE)</f>
        <v>1</v>
      </c>
      <c r="P9" s="24" t="e">
        <f>IF(Master!#REF!="yes",TRUE,FALSE)</f>
        <v>#REF!</v>
      </c>
      <c r="Q9" s="24" t="b">
        <f>IF(Master!BA11="None",FALSE,TRUE)</f>
        <v>1</v>
      </c>
      <c r="R9" s="24">
        <f t="shared" si="0"/>
        <v>7</v>
      </c>
      <c r="S9" s="23">
        <f t="shared" si="1"/>
        <v>2</v>
      </c>
      <c r="T9" s="23">
        <f t="shared" si="2"/>
        <v>0</v>
      </c>
      <c r="U9" s="23">
        <f t="shared" si="3"/>
        <v>5</v>
      </c>
    </row>
    <row r="10" spans="1:21" x14ac:dyDescent="0.2">
      <c r="A10" s="26" t="str">
        <f>Master!A12</f>
        <v>Connecticut</v>
      </c>
      <c r="B10" s="24" t="e">
        <f>IF(Master!#REF!="yes",TRUE,FALSE)</f>
        <v>#REF!</v>
      </c>
      <c r="C10" s="24" t="b">
        <f>IF(Master!E12="yes",TRUE,FALSE)</f>
        <v>1</v>
      </c>
      <c r="D10" s="24" t="e">
        <f>IF(Master!#REF!="yes",TRUE,FALSE)</f>
        <v>#REF!</v>
      </c>
      <c r="E10" s="24" t="b">
        <f>IF(Master!L12="yes",TRUE,FALSE)</f>
        <v>1</v>
      </c>
      <c r="F10" s="24" t="b">
        <f>IF(Master!M12="yes",TRUE,FALSE)</f>
        <v>1</v>
      </c>
      <c r="G10" s="24" t="e">
        <f>IF(Master!#REF!="yes",TRUE,FALSE)</f>
        <v>#REF!</v>
      </c>
      <c r="H10" s="24" t="b">
        <f>IF(Master!F12&gt;="18",TRUE,FALSE)</f>
        <v>1</v>
      </c>
      <c r="I10" s="24" t="e">
        <f>IF(Master!#REF!="yes",TRUE,FALSE)</f>
        <v>#REF!</v>
      </c>
      <c r="J10" s="24" t="b">
        <f>IF(Master!BC12="yes",FALSE,TRUE)</f>
        <v>0</v>
      </c>
      <c r="K10" s="24" t="b">
        <f>IF(Master!AN12="yes",TRUE,FALSE)</f>
        <v>1</v>
      </c>
      <c r="L10" s="24" t="b">
        <f>IF(Master!AO12="yes",TRUE,FALSE)</f>
        <v>1</v>
      </c>
      <c r="M10" s="24" t="e">
        <f>IF(Master!#REF!="yes",TRUE,FALSE)</f>
        <v>#REF!</v>
      </c>
      <c r="N10" s="24" t="b">
        <f>IF(Master!Q12="yes",TRUE,FALSE)</f>
        <v>1</v>
      </c>
      <c r="O10" s="24" t="b">
        <f>IF(Master!AV12="NO",FALSE,TRUE)</f>
        <v>1</v>
      </c>
      <c r="P10" s="24" t="e">
        <f>IF(Master!#REF!="yes",TRUE,FALSE)</f>
        <v>#REF!</v>
      </c>
      <c r="Q10" s="24" t="b">
        <f>IF(Master!BA12="None",FALSE,TRUE)</f>
        <v>1</v>
      </c>
      <c r="R10" s="24">
        <f t="shared" si="0"/>
        <v>10</v>
      </c>
      <c r="S10" s="23">
        <f t="shared" si="1"/>
        <v>4</v>
      </c>
      <c r="T10" s="23">
        <f t="shared" si="2"/>
        <v>1</v>
      </c>
      <c r="U10" s="23">
        <f t="shared" si="3"/>
        <v>5</v>
      </c>
    </row>
    <row r="11" spans="1:21" x14ac:dyDescent="0.2">
      <c r="A11" s="26" t="str">
        <f>Master!A13</f>
        <v>Delaware</v>
      </c>
      <c r="B11" s="24" t="e">
        <f>IF(Master!#REF!="yes",TRUE,FALSE)</f>
        <v>#REF!</v>
      </c>
      <c r="C11" s="24" t="b">
        <f>IF(Master!E13="yes",TRUE,FALSE)</f>
        <v>0</v>
      </c>
      <c r="D11" s="24" t="e">
        <f>IF(Master!#REF!="yes",TRUE,FALSE)</f>
        <v>#REF!</v>
      </c>
      <c r="E11" s="24" t="b">
        <f>IF(Master!L13="yes",TRUE,FALSE)</f>
        <v>0</v>
      </c>
      <c r="F11" s="24" t="b">
        <f>IF(Master!M13="yes",TRUE,FALSE)</f>
        <v>1</v>
      </c>
      <c r="G11" s="24" t="e">
        <f>IF(Master!#REF!="yes",TRUE,FALSE)</f>
        <v>#REF!</v>
      </c>
      <c r="H11" s="24" t="b">
        <f>IF(Master!F13&gt;="18",TRUE,FALSE)</f>
        <v>1</v>
      </c>
      <c r="I11" s="24" t="e">
        <f>IF(Master!#REF!="yes",TRUE,FALSE)</f>
        <v>#REF!</v>
      </c>
      <c r="J11" s="24" t="b">
        <f>IF(Master!BC13="yes",FALSE,TRUE)</f>
        <v>1</v>
      </c>
      <c r="K11" s="24" t="b">
        <f>IF(Master!AN13="yes",TRUE,FALSE)</f>
        <v>1</v>
      </c>
      <c r="L11" s="24" t="b">
        <f>IF(Master!AO13="yes",TRUE,FALSE)</f>
        <v>1</v>
      </c>
      <c r="M11" s="24" t="e">
        <f>IF(Master!#REF!="yes",TRUE,FALSE)</f>
        <v>#REF!</v>
      </c>
      <c r="N11" s="24" t="b">
        <f>IF(Master!Q13="yes",TRUE,FALSE)</f>
        <v>1</v>
      </c>
      <c r="O11" s="24" t="b">
        <f>IF(Master!AV13="NO",FALSE,TRUE)</f>
        <v>1</v>
      </c>
      <c r="P11" s="24" t="e">
        <f>IF(Master!#REF!="yes",TRUE,FALSE)</f>
        <v>#REF!</v>
      </c>
      <c r="Q11" s="24" t="b">
        <f>IF(Master!BA13="None",FALSE,TRUE)</f>
        <v>1</v>
      </c>
      <c r="R11" s="24">
        <f t="shared" si="0"/>
        <v>7</v>
      </c>
      <c r="S11" s="23">
        <f t="shared" si="1"/>
        <v>2</v>
      </c>
      <c r="T11" s="23">
        <f t="shared" si="2"/>
        <v>0</v>
      </c>
      <c r="U11" s="23">
        <f t="shared" si="3"/>
        <v>5</v>
      </c>
    </row>
    <row r="12" spans="1:21" x14ac:dyDescent="0.2">
      <c r="A12" s="26" t="str">
        <f>Master!A14</f>
        <v>Florida</v>
      </c>
      <c r="B12" s="24" t="e">
        <f>IF(Master!#REF!="yes",TRUE,FALSE)</f>
        <v>#REF!</v>
      </c>
      <c r="C12" s="24" t="b">
        <f>IF(Master!E14="yes",TRUE,FALSE)</f>
        <v>0</v>
      </c>
      <c r="D12" s="24" t="e">
        <f>IF(Master!#REF!="yes",TRUE,FALSE)</f>
        <v>#REF!</v>
      </c>
      <c r="E12" s="24" t="b">
        <f>IF(Master!L14="yes",TRUE,FALSE)</f>
        <v>0</v>
      </c>
      <c r="F12" s="24" t="b">
        <f>IF(Master!M14="yes",TRUE,FALSE)</f>
        <v>1</v>
      </c>
      <c r="G12" s="24" t="e">
        <f>IF(Master!#REF!="yes",TRUE,FALSE)</f>
        <v>#REF!</v>
      </c>
      <c r="H12" s="24" t="b">
        <f>IF(Master!F14&gt;="18",TRUE,FALSE)</f>
        <v>1</v>
      </c>
      <c r="I12" s="24" t="e">
        <f>IF(Master!#REF!="yes",TRUE,FALSE)</f>
        <v>#REF!</v>
      </c>
      <c r="J12" s="24" t="b">
        <f>IF(Master!BC14="yes",FALSE,TRUE)</f>
        <v>1</v>
      </c>
      <c r="K12" s="24" t="b">
        <f>IF(Master!AN14="yes",TRUE,FALSE)</f>
        <v>1</v>
      </c>
      <c r="L12" s="24" t="b">
        <f>IF(Master!AO14="yes",TRUE,FALSE)</f>
        <v>1</v>
      </c>
      <c r="M12" s="24" t="e">
        <f>IF(Master!#REF!="yes",TRUE,FALSE)</f>
        <v>#REF!</v>
      </c>
      <c r="N12" s="24" t="b">
        <f>IF(Master!Q14="yes",TRUE,FALSE)</f>
        <v>1</v>
      </c>
      <c r="O12" s="24" t="b">
        <f>IF(Master!AV14="NO",FALSE,TRUE)</f>
        <v>1</v>
      </c>
      <c r="P12" s="24" t="e">
        <f>IF(Master!#REF!="yes",TRUE,FALSE)</f>
        <v>#REF!</v>
      </c>
      <c r="Q12" s="24" t="b">
        <f>IF(Master!BA14="None",FALSE,TRUE)</f>
        <v>1</v>
      </c>
      <c r="R12" s="24">
        <f t="shared" si="0"/>
        <v>7</v>
      </c>
      <c r="S12" s="23">
        <f t="shared" si="1"/>
        <v>2</v>
      </c>
      <c r="T12" s="23">
        <f t="shared" si="2"/>
        <v>0</v>
      </c>
      <c r="U12" s="23">
        <f t="shared" si="3"/>
        <v>5</v>
      </c>
    </row>
    <row r="13" spans="1:21" x14ac:dyDescent="0.2">
      <c r="A13" s="26" t="str">
        <f>Master!A15</f>
        <v>Georgia</v>
      </c>
      <c r="B13" s="24" t="e">
        <f>IF(Master!#REF!="yes",TRUE,FALSE)</f>
        <v>#REF!</v>
      </c>
      <c r="C13" s="24" t="b">
        <f>IF(Master!E15="yes",TRUE,FALSE)</f>
        <v>0</v>
      </c>
      <c r="D13" s="24" t="e">
        <f>IF(Master!#REF!="yes",TRUE,FALSE)</f>
        <v>#REF!</v>
      </c>
      <c r="E13" s="24" t="b">
        <f>IF(Master!L15="yes",TRUE,FALSE)</f>
        <v>1</v>
      </c>
      <c r="F13" s="24" t="b">
        <f>IF(Master!M15="yes",TRUE,FALSE)</f>
        <v>0</v>
      </c>
      <c r="G13" s="24" t="e">
        <f>IF(Master!#REF!="yes",TRUE,FALSE)</f>
        <v>#REF!</v>
      </c>
      <c r="H13" s="24" t="b">
        <f>IF(Master!F15&gt;="18",TRUE,FALSE)</f>
        <v>1</v>
      </c>
      <c r="I13" s="24" t="e">
        <f>IF(Master!#REF!="yes",TRUE,FALSE)</f>
        <v>#REF!</v>
      </c>
      <c r="J13" s="24" t="b">
        <f>IF(Master!BC15="yes",FALSE,TRUE)</f>
        <v>1</v>
      </c>
      <c r="K13" s="24" t="b">
        <f>IF(Master!AN15="yes",TRUE,FALSE)</f>
        <v>1</v>
      </c>
      <c r="L13" s="24" t="b">
        <f>IF(Master!AO15="yes",TRUE,FALSE)</f>
        <v>1</v>
      </c>
      <c r="M13" s="24" t="e">
        <f>IF(Master!#REF!="yes",TRUE,FALSE)</f>
        <v>#REF!</v>
      </c>
      <c r="N13" s="24" t="b">
        <f>IF(Master!Q15="yes",TRUE,FALSE)</f>
        <v>1</v>
      </c>
      <c r="O13" s="24" t="b">
        <f>IF(Master!AV15="NO",FALSE,TRUE)</f>
        <v>1</v>
      </c>
      <c r="P13" s="24" t="e">
        <f>IF(Master!#REF!="yes",TRUE,FALSE)</f>
        <v>#REF!</v>
      </c>
      <c r="Q13" s="24" t="b">
        <f>IF(Master!BA15="None",FALSE,TRUE)</f>
        <v>1</v>
      </c>
      <c r="R13" s="24">
        <f t="shared" si="0"/>
        <v>7</v>
      </c>
      <c r="S13" s="23">
        <f t="shared" si="1"/>
        <v>2</v>
      </c>
      <c r="T13" s="23">
        <f t="shared" si="2"/>
        <v>0</v>
      </c>
      <c r="U13" s="23">
        <f t="shared" si="3"/>
        <v>5</v>
      </c>
    </row>
    <row r="14" spans="1:21" x14ac:dyDescent="0.2">
      <c r="A14" s="26" t="str">
        <f>Master!A17</f>
        <v>Hawaii</v>
      </c>
      <c r="B14" s="24" t="e">
        <f>IF(Master!#REF!="yes",TRUE,FALSE)</f>
        <v>#REF!</v>
      </c>
      <c r="C14" s="24" t="b">
        <f>IF(Master!E17="yes",TRUE,FALSE)</f>
        <v>1</v>
      </c>
      <c r="D14" s="24" t="e">
        <f>IF(Master!#REF!="yes",TRUE,FALSE)</f>
        <v>#REF!</v>
      </c>
      <c r="E14" s="24" t="b">
        <f>IF(Master!L17="yes",TRUE,FALSE)</f>
        <v>0</v>
      </c>
      <c r="F14" s="24" t="b">
        <f>IF(Master!M17="yes",TRUE,FALSE)</f>
        <v>1</v>
      </c>
      <c r="G14" s="24" t="e">
        <f>IF(Master!#REF!="yes",TRUE,FALSE)</f>
        <v>#REF!</v>
      </c>
      <c r="H14" s="24" t="b">
        <f>IF(Master!F17&gt;="18",TRUE,FALSE)</f>
        <v>1</v>
      </c>
      <c r="I14" s="24" t="e">
        <f>IF(Master!#REF!="yes",TRUE,FALSE)</f>
        <v>#REF!</v>
      </c>
      <c r="J14" s="24" t="b">
        <f>IF(Master!BC17="yes",FALSE,TRUE)</f>
        <v>1</v>
      </c>
      <c r="K14" s="24" t="b">
        <f>IF(Master!AN17="yes",TRUE,FALSE)</f>
        <v>0</v>
      </c>
      <c r="L14" s="24" t="b">
        <f>IF(Master!AO17="yes",TRUE,FALSE)</f>
        <v>1</v>
      </c>
      <c r="M14" s="24" t="e">
        <f>IF(Master!#REF!="yes",TRUE,FALSE)</f>
        <v>#REF!</v>
      </c>
      <c r="N14" s="24" t="b">
        <f>IF(Master!Q17="yes",TRUE,FALSE)</f>
        <v>1</v>
      </c>
      <c r="O14" s="24" t="b">
        <f>IF(Master!AV17="NO",FALSE,TRUE)</f>
        <v>1</v>
      </c>
      <c r="P14" s="24" t="e">
        <f>IF(Master!#REF!="yes",TRUE,FALSE)</f>
        <v>#REF!</v>
      </c>
      <c r="Q14" s="24" t="b">
        <f>IF(Master!BA17="None",FALSE,TRUE)</f>
        <v>1</v>
      </c>
      <c r="R14" s="24">
        <f t="shared" si="0"/>
        <v>7</v>
      </c>
      <c r="S14" s="23">
        <f t="shared" si="1"/>
        <v>3</v>
      </c>
      <c r="T14" s="23">
        <f t="shared" si="2"/>
        <v>0</v>
      </c>
      <c r="U14" s="23">
        <f t="shared" si="3"/>
        <v>4</v>
      </c>
    </row>
    <row r="15" spans="1:21" x14ac:dyDescent="0.2">
      <c r="A15" s="26" t="str">
        <f>Master!A18</f>
        <v>Idaho</v>
      </c>
      <c r="B15" s="24" t="e">
        <f>IF(Master!#REF!="yes",TRUE,FALSE)</f>
        <v>#REF!</v>
      </c>
      <c r="C15" s="24" t="b">
        <f>IF(Master!E18="yes",TRUE,FALSE)</f>
        <v>1</v>
      </c>
      <c r="D15" s="24" t="e">
        <f>IF(Master!#REF!="yes",TRUE,FALSE)</f>
        <v>#REF!</v>
      </c>
      <c r="E15" s="24" t="b">
        <f>IF(Master!L18="yes",TRUE,FALSE)</f>
        <v>0</v>
      </c>
      <c r="F15" s="24" t="b">
        <f>IF(Master!M18="yes",TRUE,FALSE)</f>
        <v>1</v>
      </c>
      <c r="G15" s="24" t="e">
        <f>IF(Master!#REF!="yes",TRUE,FALSE)</f>
        <v>#REF!</v>
      </c>
      <c r="H15" s="24" t="b">
        <f>IF(Master!F18&gt;="18",TRUE,FALSE)</f>
        <v>1</v>
      </c>
      <c r="I15" s="24" t="e">
        <f>IF(Master!#REF!="yes",TRUE,FALSE)</f>
        <v>#REF!</v>
      </c>
      <c r="J15" s="24" t="b">
        <f>IF(Master!BC18="yes",FALSE,TRUE)</f>
        <v>1</v>
      </c>
      <c r="K15" s="24" t="b">
        <f>IF(Master!AN18="yes",TRUE,FALSE)</f>
        <v>0</v>
      </c>
      <c r="L15" s="24" t="b">
        <f>IF(Master!AO18="yes",TRUE,FALSE)</f>
        <v>0</v>
      </c>
      <c r="M15" s="24" t="e">
        <f>IF(Master!#REF!="yes",TRUE,FALSE)</f>
        <v>#REF!</v>
      </c>
      <c r="N15" s="24" t="b">
        <f>IF(Master!Q18="yes",TRUE,FALSE)</f>
        <v>1</v>
      </c>
      <c r="O15" s="24" t="b">
        <f>IF(Master!AV18="NO",FALSE,TRUE)</f>
        <v>1</v>
      </c>
      <c r="P15" s="24" t="e">
        <f>IF(Master!#REF!="yes",TRUE,FALSE)</f>
        <v>#REF!</v>
      </c>
      <c r="Q15" s="24" t="b">
        <f>IF(Master!BA18="None",FALSE,TRUE)</f>
        <v>1</v>
      </c>
      <c r="R15" s="24">
        <f t="shared" si="0"/>
        <v>6</v>
      </c>
      <c r="S15" s="23">
        <f t="shared" si="1"/>
        <v>3</v>
      </c>
      <c r="T15" s="23">
        <f t="shared" si="2"/>
        <v>0</v>
      </c>
      <c r="U15" s="23">
        <f t="shared" si="3"/>
        <v>3</v>
      </c>
    </row>
    <row r="16" spans="1:21" x14ac:dyDescent="0.2">
      <c r="A16" s="26" t="str">
        <f>Master!A19</f>
        <v>Illinois</v>
      </c>
      <c r="B16" s="24" t="e">
        <f>IF(Master!#REF!="yes",TRUE,FALSE)</f>
        <v>#REF!</v>
      </c>
      <c r="C16" s="24" t="b">
        <f>IF(Master!E19="yes",TRUE,FALSE)</f>
        <v>1</v>
      </c>
      <c r="D16" s="24" t="e">
        <f>IF(Master!#REF!="yes",TRUE,FALSE)</f>
        <v>#REF!</v>
      </c>
      <c r="E16" s="24" t="b">
        <f>IF(Master!L19="yes",TRUE,FALSE)</f>
        <v>0</v>
      </c>
      <c r="F16" s="24" t="b">
        <f>IF(Master!M19="yes",TRUE,FALSE)</f>
        <v>1</v>
      </c>
      <c r="G16" s="24" t="e">
        <f>IF(Master!#REF!="yes",TRUE,FALSE)</f>
        <v>#REF!</v>
      </c>
      <c r="H16" s="24" t="b">
        <f>IF(Master!F19&gt;="18",TRUE,FALSE)</f>
        <v>1</v>
      </c>
      <c r="I16" s="24" t="e">
        <f>IF(Master!#REF!="yes",TRUE,FALSE)</f>
        <v>#REF!</v>
      </c>
      <c r="J16" s="24" t="b">
        <f>IF(Master!BC19="yes",FALSE,TRUE)</f>
        <v>0</v>
      </c>
      <c r="K16" s="24" t="b">
        <f>IF(Master!AN19="yes",TRUE,FALSE)</f>
        <v>0</v>
      </c>
      <c r="L16" s="24" t="b">
        <f>IF(Master!AO19="yes",TRUE,FALSE)</f>
        <v>1</v>
      </c>
      <c r="M16" s="24" t="e">
        <f>IF(Master!#REF!="yes",TRUE,FALSE)</f>
        <v>#REF!</v>
      </c>
      <c r="N16" s="24" t="b">
        <f>IF(Master!Q19="yes",TRUE,FALSE)</f>
        <v>1</v>
      </c>
      <c r="O16" s="24" t="b">
        <f>IF(Master!AV19="NO",FALSE,TRUE)</f>
        <v>1</v>
      </c>
      <c r="P16" s="24" t="e">
        <f>IF(Master!#REF!="yes",TRUE,FALSE)</f>
        <v>#REF!</v>
      </c>
      <c r="Q16" s="24" t="b">
        <f>IF(Master!BA19="None",FALSE,TRUE)</f>
        <v>1</v>
      </c>
      <c r="R16" s="24">
        <f t="shared" si="0"/>
        <v>8</v>
      </c>
      <c r="S16" s="23">
        <f t="shared" si="1"/>
        <v>3</v>
      </c>
      <c r="T16" s="23">
        <f t="shared" si="2"/>
        <v>1</v>
      </c>
      <c r="U16" s="23">
        <f t="shared" si="3"/>
        <v>4</v>
      </c>
    </row>
    <row r="17" spans="1:21" x14ac:dyDescent="0.2">
      <c r="A17" s="26" t="str">
        <f>Master!A20</f>
        <v>Indiana</v>
      </c>
      <c r="B17" s="24" t="e">
        <f>IF(Master!#REF!="yes",TRUE,FALSE)</f>
        <v>#REF!</v>
      </c>
      <c r="C17" s="24" t="b">
        <f>IF(Master!E20="yes",TRUE,FALSE)</f>
        <v>1</v>
      </c>
      <c r="D17" s="24" t="e">
        <f>IF(Master!#REF!="yes",TRUE,FALSE)</f>
        <v>#REF!</v>
      </c>
      <c r="E17" s="24" t="b">
        <f>IF(Master!L20="yes",TRUE,FALSE)</f>
        <v>0</v>
      </c>
      <c r="F17" s="24" t="b">
        <f>IF(Master!M20="yes",TRUE,FALSE)</f>
        <v>1</v>
      </c>
      <c r="G17" s="24" t="e">
        <f>IF(Master!#REF!="yes",TRUE,FALSE)</f>
        <v>#REF!</v>
      </c>
      <c r="H17" s="24" t="b">
        <f>IF(Master!F20&gt;="18",TRUE,FALSE)</f>
        <v>1</v>
      </c>
      <c r="I17" s="24" t="e">
        <f>IF(Master!#REF!="yes",TRUE,FALSE)</f>
        <v>#REF!</v>
      </c>
      <c r="J17" s="24" t="b">
        <f>IF(Master!BC20="yes",FALSE,TRUE)</f>
        <v>1</v>
      </c>
      <c r="K17" s="24" t="b">
        <f>IF(Master!AN20="yes",TRUE,FALSE)</f>
        <v>0</v>
      </c>
      <c r="L17" s="24" t="b">
        <f>IF(Master!AO20="yes",TRUE,FALSE)</f>
        <v>1</v>
      </c>
      <c r="M17" s="24" t="e">
        <f>IF(Master!#REF!="yes",TRUE,FALSE)</f>
        <v>#REF!</v>
      </c>
      <c r="N17" s="24" t="b">
        <f>IF(Master!Q20="yes",TRUE,FALSE)</f>
        <v>1</v>
      </c>
      <c r="O17" s="24" t="b">
        <f>IF(Master!AV20="NO",FALSE,TRUE)</f>
        <v>1</v>
      </c>
      <c r="P17" s="24" t="e">
        <f>IF(Master!#REF!="yes",TRUE,FALSE)</f>
        <v>#REF!</v>
      </c>
      <c r="Q17" s="24" t="b">
        <f>IF(Master!BA20="None",FALSE,TRUE)</f>
        <v>1</v>
      </c>
      <c r="R17" s="24">
        <f t="shared" si="0"/>
        <v>7</v>
      </c>
      <c r="S17" s="23">
        <f t="shared" si="1"/>
        <v>3</v>
      </c>
      <c r="T17" s="23">
        <f t="shared" si="2"/>
        <v>0</v>
      </c>
      <c r="U17" s="23">
        <f t="shared" si="3"/>
        <v>4</v>
      </c>
    </row>
    <row r="18" spans="1:21" x14ac:dyDescent="0.2">
      <c r="A18" s="26" t="str">
        <f>Master!A21</f>
        <v>Iowa</v>
      </c>
      <c r="B18" s="24" t="e">
        <f>IF(Master!#REF!="yes",TRUE,FALSE)</f>
        <v>#REF!</v>
      </c>
      <c r="C18" s="24" t="b">
        <f>IF(Master!E21="yes",TRUE,FALSE)</f>
        <v>0</v>
      </c>
      <c r="D18" s="24" t="e">
        <f>IF(Master!#REF!="yes",TRUE,FALSE)</f>
        <v>#REF!</v>
      </c>
      <c r="E18" s="24" t="b">
        <f>IF(Master!L21="yes",TRUE,FALSE)</f>
        <v>0</v>
      </c>
      <c r="F18" s="24" t="b">
        <f>IF(Master!M21="yes",TRUE,FALSE)</f>
        <v>1</v>
      </c>
      <c r="G18" s="24" t="e">
        <f>IF(Master!#REF!="yes",TRUE,FALSE)</f>
        <v>#REF!</v>
      </c>
      <c r="H18" s="24" t="b">
        <f>IF(Master!F21&gt;="18",TRUE,FALSE)</f>
        <v>1</v>
      </c>
      <c r="I18" s="24" t="e">
        <f>IF(Master!#REF!="yes",TRUE,FALSE)</f>
        <v>#REF!</v>
      </c>
      <c r="J18" s="24" t="b">
        <f>IF(Master!BC21="yes",FALSE,TRUE)</f>
        <v>1</v>
      </c>
      <c r="K18" s="24" t="b">
        <f>IF(Master!AN21="yes",TRUE,FALSE)</f>
        <v>0</v>
      </c>
      <c r="L18" s="24" t="b">
        <f>IF(Master!AO21="yes",TRUE,FALSE)</f>
        <v>1</v>
      </c>
      <c r="M18" s="24" t="e">
        <f>IF(Master!#REF!="yes",TRUE,FALSE)</f>
        <v>#REF!</v>
      </c>
      <c r="N18" s="24" t="b">
        <f>IF(Master!Q21="yes",TRUE,FALSE)</f>
        <v>1</v>
      </c>
      <c r="O18" s="24" t="b">
        <f>IF(Master!AV21="NO",FALSE,TRUE)</f>
        <v>1</v>
      </c>
      <c r="P18" s="24" t="e">
        <f>IF(Master!#REF!="yes",TRUE,FALSE)</f>
        <v>#REF!</v>
      </c>
      <c r="Q18" s="24" t="b">
        <f>IF(Master!BA21="None",FALSE,TRUE)</f>
        <v>1</v>
      </c>
      <c r="R18" s="24">
        <f t="shared" si="0"/>
        <v>6</v>
      </c>
      <c r="S18" s="23">
        <f t="shared" si="1"/>
        <v>2</v>
      </c>
      <c r="T18" s="23">
        <f t="shared" si="2"/>
        <v>0</v>
      </c>
      <c r="U18" s="23">
        <f t="shared" si="3"/>
        <v>4</v>
      </c>
    </row>
    <row r="19" spans="1:21" x14ac:dyDescent="0.2">
      <c r="A19" s="26" t="str">
        <f>Master!A22</f>
        <v>Kansas</v>
      </c>
      <c r="B19" s="24" t="e">
        <f>IF(Master!#REF!="yes",TRUE,FALSE)</f>
        <v>#REF!</v>
      </c>
      <c r="C19" s="24" t="b">
        <f>IF(Master!E22="yes",TRUE,FALSE)</f>
        <v>1</v>
      </c>
      <c r="D19" s="24" t="e">
        <f>IF(Master!#REF!="yes",TRUE,FALSE)</f>
        <v>#REF!</v>
      </c>
      <c r="E19" s="24" t="b">
        <f>IF(Master!L22="yes",TRUE,FALSE)</f>
        <v>1</v>
      </c>
      <c r="F19" s="24" t="b">
        <f>IF(Master!M22="yes",TRUE,FALSE)</f>
        <v>1</v>
      </c>
      <c r="G19" s="24" t="e">
        <f>IF(Master!#REF!="yes",TRUE,FALSE)</f>
        <v>#REF!</v>
      </c>
      <c r="H19" s="24" t="b">
        <f>IF(Master!F22&gt;="18",TRUE,FALSE)</f>
        <v>1</v>
      </c>
      <c r="I19" s="24" t="e">
        <f>IF(Master!#REF!="yes",TRUE,FALSE)</f>
        <v>#REF!</v>
      </c>
      <c r="J19" s="24" t="b">
        <f>IF(Master!BC22="yes",FALSE,TRUE)</f>
        <v>1</v>
      </c>
      <c r="K19" s="24" t="b">
        <f>IF(Master!AN22="yes",TRUE,FALSE)</f>
        <v>1</v>
      </c>
      <c r="L19" s="24" t="b">
        <f>IF(Master!AO22="yes",TRUE,FALSE)</f>
        <v>1</v>
      </c>
      <c r="M19" s="24" t="e">
        <f>IF(Master!#REF!="yes",TRUE,FALSE)</f>
        <v>#REF!</v>
      </c>
      <c r="N19" s="24" t="b">
        <f>IF(Master!Q22="yes",TRUE,FALSE)</f>
        <v>1</v>
      </c>
      <c r="O19" s="24" t="b">
        <f>IF(Master!AV22="NO",FALSE,TRUE)</f>
        <v>1</v>
      </c>
      <c r="P19" s="24" t="e">
        <f>IF(Master!#REF!="yes",TRUE,FALSE)</f>
        <v>#REF!</v>
      </c>
      <c r="Q19" s="24" t="b">
        <f>IF(Master!BA22="None",FALSE,TRUE)</f>
        <v>1</v>
      </c>
      <c r="R19" s="24">
        <f t="shared" si="0"/>
        <v>9</v>
      </c>
      <c r="S19" s="23">
        <f t="shared" si="1"/>
        <v>4</v>
      </c>
      <c r="T19" s="23">
        <f t="shared" si="2"/>
        <v>0</v>
      </c>
      <c r="U19" s="23">
        <f t="shared" si="3"/>
        <v>5</v>
      </c>
    </row>
    <row r="20" spans="1:21" x14ac:dyDescent="0.2">
      <c r="A20" s="26" t="str">
        <f>Master!A23</f>
        <v>Kentucky</v>
      </c>
      <c r="B20" s="24" t="e">
        <f>IF(Master!#REF!="yes",TRUE,FALSE)</f>
        <v>#REF!</v>
      </c>
      <c r="C20" s="24" t="b">
        <f>IF(Master!E23="yes",TRUE,FALSE)</f>
        <v>0</v>
      </c>
      <c r="D20" s="24" t="e">
        <f>IF(Master!#REF!="yes",TRUE,FALSE)</f>
        <v>#REF!</v>
      </c>
      <c r="E20" s="24" t="b">
        <f>IF(Master!L23="yes",TRUE,FALSE)</f>
        <v>0</v>
      </c>
      <c r="F20" s="24" t="b">
        <f>IF(Master!M23="yes",TRUE,FALSE)</f>
        <v>1</v>
      </c>
      <c r="G20" s="24" t="e">
        <f>IF(Master!#REF!="yes",TRUE,FALSE)</f>
        <v>#REF!</v>
      </c>
      <c r="H20" s="24" t="b">
        <f>IF(Master!F23&gt;="18",TRUE,FALSE)</f>
        <v>1</v>
      </c>
      <c r="I20" s="24" t="e">
        <f>IF(Master!#REF!="yes",TRUE,FALSE)</f>
        <v>#REF!</v>
      </c>
      <c r="J20" s="24" t="b">
        <f>IF(Master!BC23="yes",FALSE,TRUE)</f>
        <v>1</v>
      </c>
      <c r="K20" s="24" t="b">
        <f>IF(Master!AN23="yes",TRUE,FALSE)</f>
        <v>0</v>
      </c>
      <c r="L20" s="24" t="b">
        <f>IF(Master!AO23="yes",TRUE,FALSE)</f>
        <v>0</v>
      </c>
      <c r="M20" s="24" t="e">
        <f>IF(Master!#REF!="yes",TRUE,FALSE)</f>
        <v>#REF!</v>
      </c>
      <c r="N20" s="24" t="b">
        <f>IF(Master!Q23="yes",TRUE,FALSE)</f>
        <v>1</v>
      </c>
      <c r="O20" s="24" t="b">
        <f>IF(Master!AV23="NO",FALSE,TRUE)</f>
        <v>1</v>
      </c>
      <c r="P20" s="24" t="e">
        <f>IF(Master!#REF!="yes",TRUE,FALSE)</f>
        <v>#REF!</v>
      </c>
      <c r="Q20" s="24" t="b">
        <f>IF(Master!BA23="None",FALSE,TRUE)</f>
        <v>1</v>
      </c>
      <c r="R20" s="24">
        <f t="shared" si="0"/>
        <v>5</v>
      </c>
      <c r="S20" s="23">
        <f t="shared" si="1"/>
        <v>2</v>
      </c>
      <c r="T20" s="23">
        <f t="shared" si="2"/>
        <v>0</v>
      </c>
      <c r="U20" s="23">
        <f t="shared" si="3"/>
        <v>3</v>
      </c>
    </row>
    <row r="21" spans="1:21" x14ac:dyDescent="0.2">
      <c r="A21" s="26" t="str">
        <f>Master!A24</f>
        <v>Louisiana</v>
      </c>
      <c r="B21" s="24" t="e">
        <f>IF(Master!#REF!="yes",TRUE,FALSE)</f>
        <v>#REF!</v>
      </c>
      <c r="C21" s="24" t="b">
        <f>IF(Master!E24="yes",TRUE,FALSE)</f>
        <v>0</v>
      </c>
      <c r="D21" s="24" t="e">
        <f>IF(Master!#REF!="yes",TRUE,FALSE)</f>
        <v>#REF!</v>
      </c>
      <c r="E21" s="24" t="b">
        <f>IF(Master!L24="yes",TRUE,FALSE)</f>
        <v>0</v>
      </c>
      <c r="F21" s="24" t="b">
        <f>IF(Master!M24="yes",TRUE,FALSE)</f>
        <v>1</v>
      </c>
      <c r="G21" s="24" t="e">
        <f>IF(Master!#REF!="yes",TRUE,FALSE)</f>
        <v>#REF!</v>
      </c>
      <c r="H21" s="24" t="b">
        <f>IF(Master!F24&gt;="18",TRUE,FALSE)</f>
        <v>1</v>
      </c>
      <c r="I21" s="24" t="e">
        <f>IF(Master!#REF!="yes",TRUE,FALSE)</f>
        <v>#REF!</v>
      </c>
      <c r="J21" s="24" t="b">
        <f>IF(Master!BC24="yes",FALSE,TRUE)</f>
        <v>1</v>
      </c>
      <c r="K21" s="24" t="b">
        <f>IF(Master!AN24="yes",TRUE,FALSE)</f>
        <v>0</v>
      </c>
      <c r="L21" s="24" t="b">
        <f>IF(Master!AO24="yes",TRUE,FALSE)</f>
        <v>1</v>
      </c>
      <c r="M21" s="24" t="e">
        <f>IF(Master!#REF!="yes",TRUE,FALSE)</f>
        <v>#REF!</v>
      </c>
      <c r="N21" s="24" t="b">
        <f>IF(Master!Q24="yes",TRUE,FALSE)</f>
        <v>1</v>
      </c>
      <c r="O21" s="24" t="b">
        <f>IF(Master!AV24="NO",FALSE,TRUE)</f>
        <v>1</v>
      </c>
      <c r="P21" s="24" t="e">
        <f>IF(Master!#REF!="yes",TRUE,FALSE)</f>
        <v>#REF!</v>
      </c>
      <c r="Q21" s="24" t="b">
        <f>IF(Master!BA24="None",FALSE,TRUE)</f>
        <v>1</v>
      </c>
      <c r="R21" s="24">
        <f t="shared" si="0"/>
        <v>6</v>
      </c>
      <c r="S21" s="23">
        <f t="shared" si="1"/>
        <v>2</v>
      </c>
      <c r="T21" s="23">
        <f t="shared" si="2"/>
        <v>0</v>
      </c>
      <c r="U21" s="23">
        <f t="shared" si="3"/>
        <v>4</v>
      </c>
    </row>
    <row r="22" spans="1:21" x14ac:dyDescent="0.2">
      <c r="A22" s="26" t="str">
        <f>Master!A25</f>
        <v>Maine</v>
      </c>
      <c r="B22" s="24" t="e">
        <f>IF(Master!#REF!="yes",TRUE,FALSE)</f>
        <v>#REF!</v>
      </c>
      <c r="C22" s="24" t="b">
        <f>IF(Master!E25="yes",TRUE,FALSE)</f>
        <v>1</v>
      </c>
      <c r="D22" s="24" t="e">
        <f>IF(Master!#REF!="yes",TRUE,FALSE)</f>
        <v>#REF!</v>
      </c>
      <c r="E22" s="24" t="b">
        <f>IF(Master!L25="yes",TRUE,FALSE)</f>
        <v>0</v>
      </c>
      <c r="F22" s="24" t="b">
        <f>IF(Master!M25="yes",TRUE,FALSE)</f>
        <v>0</v>
      </c>
      <c r="G22" s="24" t="e">
        <f>IF(Master!#REF!="yes",TRUE,FALSE)</f>
        <v>#REF!</v>
      </c>
      <c r="H22" s="24" t="b">
        <f>IF(Master!F25&gt;="18",TRUE,FALSE)</f>
        <v>1</v>
      </c>
      <c r="I22" s="24" t="e">
        <f>IF(Master!#REF!="yes",TRUE,FALSE)</f>
        <v>#REF!</v>
      </c>
      <c r="J22" s="24" t="b">
        <f>IF(Master!BC25="yes",FALSE,TRUE)</f>
        <v>0</v>
      </c>
      <c r="K22" s="24" t="b">
        <f>IF(Master!AN25="yes",TRUE,FALSE)</f>
        <v>0</v>
      </c>
      <c r="L22" s="24" t="b">
        <f>IF(Master!AO25="yes",TRUE,FALSE)</f>
        <v>1</v>
      </c>
      <c r="M22" s="24" t="e">
        <f>IF(Master!#REF!="yes",TRUE,FALSE)</f>
        <v>#REF!</v>
      </c>
      <c r="N22" s="24" t="b">
        <f>IF(Master!Q25="yes",TRUE,FALSE)</f>
        <v>1</v>
      </c>
      <c r="O22" s="24" t="b">
        <f>IF(Master!AV25="NO",FALSE,TRUE)</f>
        <v>1</v>
      </c>
      <c r="P22" s="24" t="e">
        <f>IF(Master!#REF!="yes",TRUE,FALSE)</f>
        <v>#REF!</v>
      </c>
      <c r="Q22" s="24" t="b">
        <f>IF(Master!BA25="None",FALSE,TRUE)</f>
        <v>1</v>
      </c>
      <c r="R22" s="24">
        <f t="shared" si="0"/>
        <v>7</v>
      </c>
      <c r="S22" s="23">
        <f t="shared" si="1"/>
        <v>2</v>
      </c>
      <c r="T22" s="23">
        <f t="shared" si="2"/>
        <v>1</v>
      </c>
      <c r="U22" s="23">
        <f t="shared" si="3"/>
        <v>4</v>
      </c>
    </row>
    <row r="23" spans="1:21" x14ac:dyDescent="0.2">
      <c r="A23" s="26" t="str">
        <f>Master!A26</f>
        <v>Maryland</v>
      </c>
      <c r="B23" s="24" t="e">
        <f>IF(Master!#REF!="yes",TRUE,FALSE)</f>
        <v>#REF!</v>
      </c>
      <c r="C23" s="24" t="b">
        <f>IF(Master!E26="yes",TRUE,FALSE)</f>
        <v>0</v>
      </c>
      <c r="D23" s="24" t="e">
        <f>IF(Master!#REF!="yes",TRUE,FALSE)</f>
        <v>#REF!</v>
      </c>
      <c r="E23" s="24" t="b">
        <f>IF(Master!L26="yes",TRUE,FALSE)</f>
        <v>0</v>
      </c>
      <c r="F23" s="24" t="b">
        <f>IF(Master!M26="yes",TRUE,FALSE)</f>
        <v>1</v>
      </c>
      <c r="G23" s="24" t="e">
        <f>IF(Master!#REF!="yes",TRUE,FALSE)</f>
        <v>#REF!</v>
      </c>
      <c r="H23" s="24" t="b">
        <f>IF(Master!F26&gt;="18",TRUE,FALSE)</f>
        <v>1</v>
      </c>
      <c r="I23" s="24" t="e">
        <f>IF(Master!#REF!="yes",TRUE,FALSE)</f>
        <v>#REF!</v>
      </c>
      <c r="J23" s="24" t="b">
        <f>IF(Master!BC26="yes",FALSE,TRUE)</f>
        <v>1</v>
      </c>
      <c r="K23" s="24" t="b">
        <f>IF(Master!AN26="yes",TRUE,FALSE)</f>
        <v>1</v>
      </c>
      <c r="L23" s="24" t="b">
        <f>IF(Master!AO26="yes",TRUE,FALSE)</f>
        <v>1</v>
      </c>
      <c r="M23" s="24" t="e">
        <f>IF(Master!#REF!="yes",TRUE,FALSE)</f>
        <v>#REF!</v>
      </c>
      <c r="N23" s="24" t="b">
        <f>IF(Master!Q26="yes",TRUE,FALSE)</f>
        <v>1</v>
      </c>
      <c r="O23" s="24" t="b">
        <f>IF(Master!AV26="NO",FALSE,TRUE)</f>
        <v>1</v>
      </c>
      <c r="P23" s="24" t="e">
        <f>IF(Master!#REF!="yes",TRUE,FALSE)</f>
        <v>#REF!</v>
      </c>
      <c r="Q23" s="24" t="b">
        <f>IF(Master!BA26="None",FALSE,TRUE)</f>
        <v>1</v>
      </c>
      <c r="R23" s="24">
        <f t="shared" si="0"/>
        <v>7</v>
      </c>
      <c r="S23" s="23">
        <f t="shared" si="1"/>
        <v>2</v>
      </c>
      <c r="T23" s="23">
        <f t="shared" si="2"/>
        <v>0</v>
      </c>
      <c r="U23" s="23">
        <f t="shared" si="3"/>
        <v>5</v>
      </c>
    </row>
    <row r="24" spans="1:21" x14ac:dyDescent="0.2">
      <c r="A24" s="26" t="str">
        <f>Master!A27</f>
        <v>Massachusetts</v>
      </c>
      <c r="B24" s="24" t="e">
        <f>IF(Master!#REF!="yes",TRUE,FALSE)</f>
        <v>#REF!</v>
      </c>
      <c r="C24" s="24" t="b">
        <f>IF(Master!E27="yes",TRUE,FALSE)</f>
        <v>1</v>
      </c>
      <c r="D24" s="24" t="e">
        <f>IF(Master!#REF!="yes",TRUE,FALSE)</f>
        <v>#REF!</v>
      </c>
      <c r="E24" s="24" t="b">
        <f>IF(Master!L27="yes",TRUE,FALSE)</f>
        <v>0</v>
      </c>
      <c r="F24" s="24" t="b">
        <f>IF(Master!M27="yes",TRUE,FALSE)</f>
        <v>1</v>
      </c>
      <c r="G24" s="24" t="e">
        <f>IF(Master!#REF!="yes",TRUE,FALSE)</f>
        <v>#REF!</v>
      </c>
      <c r="H24" s="24" t="b">
        <f>IF(Master!F27&gt;="18",TRUE,FALSE)</f>
        <v>1</v>
      </c>
      <c r="I24" s="24" t="e">
        <f>IF(Master!#REF!="yes",TRUE,FALSE)</f>
        <v>#REF!</v>
      </c>
      <c r="J24" s="24" t="b">
        <f>IF(Master!BC27="yes",FALSE,TRUE)</f>
        <v>0</v>
      </c>
      <c r="K24" s="24" t="b">
        <f>IF(Master!AN27="yes",TRUE,FALSE)</f>
        <v>0</v>
      </c>
      <c r="L24" s="24" t="b">
        <f>IF(Master!AO27="yes",TRUE,FALSE)</f>
        <v>1</v>
      </c>
      <c r="M24" s="24" t="e">
        <f>IF(Master!#REF!="yes",TRUE,FALSE)</f>
        <v>#REF!</v>
      </c>
      <c r="N24" s="24" t="b">
        <f>IF(Master!Q27="yes",TRUE,FALSE)</f>
        <v>1</v>
      </c>
      <c r="O24" s="24" t="b">
        <f>IF(Master!AV27="NO",FALSE,TRUE)</f>
        <v>1</v>
      </c>
      <c r="P24" s="24" t="e">
        <f>IF(Master!#REF!="yes",TRUE,FALSE)</f>
        <v>#REF!</v>
      </c>
      <c r="Q24" s="24" t="b">
        <f>IF(Master!BA27="None",FALSE,TRUE)</f>
        <v>1</v>
      </c>
      <c r="R24" s="24">
        <f t="shared" si="0"/>
        <v>8</v>
      </c>
      <c r="S24" s="23">
        <f t="shared" si="1"/>
        <v>3</v>
      </c>
      <c r="T24" s="23">
        <f t="shared" si="2"/>
        <v>1</v>
      </c>
      <c r="U24" s="23">
        <f t="shared" si="3"/>
        <v>4</v>
      </c>
    </row>
    <row r="25" spans="1:21" x14ac:dyDescent="0.2">
      <c r="A25" s="26" t="str">
        <f>Master!A28</f>
        <v>Michigan</v>
      </c>
      <c r="B25" s="24" t="e">
        <f>IF(Master!#REF!="yes",TRUE,FALSE)</f>
        <v>#REF!</v>
      </c>
      <c r="C25" s="24" t="b">
        <f>IF(Master!E28="yes",TRUE,FALSE)</f>
        <v>0</v>
      </c>
      <c r="D25" s="24" t="e">
        <f>IF(Master!#REF!="yes",TRUE,FALSE)</f>
        <v>#REF!</v>
      </c>
      <c r="E25" s="24" t="b">
        <f>IF(Master!L28="yes",TRUE,FALSE)</f>
        <v>0</v>
      </c>
      <c r="F25" s="24" t="b">
        <f>IF(Master!M28="yes",TRUE,FALSE)</f>
        <v>1</v>
      </c>
      <c r="G25" s="24" t="e">
        <f>IF(Master!#REF!="yes",TRUE,FALSE)</f>
        <v>#REF!</v>
      </c>
      <c r="H25" s="24" t="b">
        <f>IF(Master!F28&gt;="18",TRUE,FALSE)</f>
        <v>1</v>
      </c>
      <c r="I25" s="24" t="e">
        <f>IF(Master!#REF!="yes",TRUE,FALSE)</f>
        <v>#REF!</v>
      </c>
      <c r="J25" s="24" t="b">
        <f>IF(Master!BC28="yes",FALSE,TRUE)</f>
        <v>1</v>
      </c>
      <c r="K25" s="24" t="b">
        <f>IF(Master!AN28="yes",TRUE,FALSE)</f>
        <v>0</v>
      </c>
      <c r="L25" s="24" t="b">
        <f>IF(Master!AO28="yes",TRUE,FALSE)</f>
        <v>1</v>
      </c>
      <c r="M25" s="24" t="e">
        <f>IF(Master!#REF!="yes",TRUE,FALSE)</f>
        <v>#REF!</v>
      </c>
      <c r="N25" s="24" t="b">
        <f>IF(Master!Q28="yes",TRUE,FALSE)</f>
        <v>1</v>
      </c>
      <c r="O25" s="24" t="b">
        <f>IF(Master!AV28="NO",FALSE,TRUE)</f>
        <v>1</v>
      </c>
      <c r="P25" s="24" t="e">
        <f>IF(Master!#REF!="yes",TRUE,FALSE)</f>
        <v>#REF!</v>
      </c>
      <c r="Q25" s="24" t="b">
        <f>IF(Master!BA28="None",FALSE,TRUE)</f>
        <v>0</v>
      </c>
      <c r="R25" s="24">
        <f t="shared" si="0"/>
        <v>5</v>
      </c>
      <c r="S25" s="23">
        <f t="shared" si="1"/>
        <v>2</v>
      </c>
      <c r="T25" s="23">
        <f t="shared" si="2"/>
        <v>0</v>
      </c>
      <c r="U25" s="23">
        <f t="shared" si="3"/>
        <v>3</v>
      </c>
    </row>
    <row r="26" spans="1:21" x14ac:dyDescent="0.2">
      <c r="A26" s="26" t="str">
        <f>Master!A29</f>
        <v>Minnesota</v>
      </c>
      <c r="B26" s="24" t="e">
        <f>IF(Master!#REF!="yes",TRUE,FALSE)</f>
        <v>#REF!</v>
      </c>
      <c r="C26" s="24" t="b">
        <f>IF(Master!E29="yes",TRUE,FALSE)</f>
        <v>1</v>
      </c>
      <c r="D26" s="24" t="e">
        <f>IF(Master!#REF!="yes",TRUE,FALSE)</f>
        <v>#REF!</v>
      </c>
      <c r="E26" s="24" t="b">
        <f>IF(Master!L29="yes",TRUE,FALSE)</f>
        <v>0</v>
      </c>
      <c r="F26" s="24" t="b">
        <f>IF(Master!M29="yes",TRUE,FALSE)</f>
        <v>1</v>
      </c>
      <c r="G26" s="24" t="e">
        <f>IF(Master!#REF!="yes",TRUE,FALSE)</f>
        <v>#REF!</v>
      </c>
      <c r="H26" s="24" t="b">
        <f>IF(Master!F29&gt;="18",TRUE,FALSE)</f>
        <v>1</v>
      </c>
      <c r="I26" s="24" t="e">
        <f>IF(Master!#REF!="yes",TRUE,FALSE)</f>
        <v>#REF!</v>
      </c>
      <c r="J26" s="24" t="b">
        <f>IF(Master!BC29="yes",FALSE,TRUE)</f>
        <v>1</v>
      </c>
      <c r="K26" s="24" t="b">
        <f>IF(Master!AN29="yes",TRUE,FALSE)</f>
        <v>1</v>
      </c>
      <c r="L26" s="24" t="b">
        <f>IF(Master!AO29="yes",TRUE,FALSE)</f>
        <v>1</v>
      </c>
      <c r="M26" s="24" t="e">
        <f>IF(Master!#REF!="yes",TRUE,FALSE)</f>
        <v>#REF!</v>
      </c>
      <c r="N26" s="24" t="b">
        <f>IF(Master!Q29="yes",TRUE,FALSE)</f>
        <v>1</v>
      </c>
      <c r="O26" s="24" t="b">
        <f>IF(Master!AV29="NO",FALSE,TRUE)</f>
        <v>1</v>
      </c>
      <c r="P26" s="24" t="e">
        <f>IF(Master!#REF!="yes",TRUE,FALSE)</f>
        <v>#REF!</v>
      </c>
      <c r="Q26" s="24" t="b">
        <f>IF(Master!BA29="None",FALSE,TRUE)</f>
        <v>1</v>
      </c>
      <c r="R26" s="24">
        <f t="shared" si="0"/>
        <v>8</v>
      </c>
      <c r="S26" s="23">
        <f t="shared" si="1"/>
        <v>3</v>
      </c>
      <c r="T26" s="23">
        <f t="shared" si="2"/>
        <v>0</v>
      </c>
      <c r="U26" s="23">
        <f t="shared" si="3"/>
        <v>5</v>
      </c>
    </row>
    <row r="27" spans="1:21" x14ac:dyDescent="0.2">
      <c r="A27" s="26" t="str">
        <f>Master!A30</f>
        <v>Mississippi</v>
      </c>
      <c r="B27" s="24" t="e">
        <f>IF(Master!#REF!="yes",TRUE,FALSE)</f>
        <v>#REF!</v>
      </c>
      <c r="C27" s="24" t="b">
        <f>IF(Master!E30="yes",TRUE,FALSE)</f>
        <v>0</v>
      </c>
      <c r="D27" s="24" t="e">
        <f>IF(Master!#REF!="yes",TRUE,FALSE)</f>
        <v>#REF!</v>
      </c>
      <c r="E27" s="24" t="b">
        <f>IF(Master!L30="yes",TRUE,FALSE)</f>
        <v>0</v>
      </c>
      <c r="F27" s="24" t="b">
        <f>IF(Master!M30="yes",TRUE,FALSE)</f>
        <v>1</v>
      </c>
      <c r="G27" s="24" t="e">
        <f>IF(Master!#REF!="yes",TRUE,FALSE)</f>
        <v>#REF!</v>
      </c>
      <c r="H27" s="24" t="b">
        <f>IF(Master!F30&gt;="18",TRUE,FALSE)</f>
        <v>1</v>
      </c>
      <c r="I27" s="24" t="e">
        <f>IF(Master!#REF!="yes",TRUE,FALSE)</f>
        <v>#REF!</v>
      </c>
      <c r="J27" s="24" t="b">
        <f>IF(Master!BC30="yes",FALSE,TRUE)</f>
        <v>1</v>
      </c>
      <c r="K27" s="24" t="b">
        <f>IF(Master!AN30="yes",TRUE,FALSE)</f>
        <v>0</v>
      </c>
      <c r="L27" s="24" t="b">
        <f>IF(Master!AO30="yes",TRUE,FALSE)</f>
        <v>1</v>
      </c>
      <c r="M27" s="24" t="e">
        <f>IF(Master!#REF!="yes",TRUE,FALSE)</f>
        <v>#REF!</v>
      </c>
      <c r="N27" s="24" t="b">
        <f>IF(Master!Q30="yes",TRUE,FALSE)</f>
        <v>1</v>
      </c>
      <c r="O27" s="24" t="b">
        <f>IF(Master!AV30="NO",FALSE,TRUE)</f>
        <v>0</v>
      </c>
      <c r="P27" s="24" t="e">
        <f>IF(Master!#REF!="yes",TRUE,FALSE)</f>
        <v>#REF!</v>
      </c>
      <c r="Q27" s="24" t="b">
        <f>IF(Master!BA30="None",FALSE,TRUE)</f>
        <v>0</v>
      </c>
      <c r="R27" s="24">
        <f t="shared" si="0"/>
        <v>4</v>
      </c>
      <c r="S27" s="23">
        <f t="shared" si="1"/>
        <v>2</v>
      </c>
      <c r="T27" s="23">
        <f t="shared" si="2"/>
        <v>0</v>
      </c>
      <c r="U27" s="23">
        <f t="shared" si="3"/>
        <v>2</v>
      </c>
    </row>
    <row r="28" spans="1:21" x14ac:dyDescent="0.2">
      <c r="A28" s="26" t="str">
        <f>Master!A31</f>
        <v>Missouri</v>
      </c>
      <c r="B28" s="24" t="e">
        <f>IF(Master!#REF!="yes",TRUE,FALSE)</f>
        <v>#REF!</v>
      </c>
      <c r="C28" s="24" t="b">
        <f>IF(Master!E31="yes",TRUE,FALSE)</f>
        <v>0</v>
      </c>
      <c r="D28" s="24" t="e">
        <f>IF(Master!#REF!="yes",TRUE,FALSE)</f>
        <v>#REF!</v>
      </c>
      <c r="E28" s="24" t="b">
        <f>IF(Master!L31="yes",TRUE,FALSE)</f>
        <v>1</v>
      </c>
      <c r="F28" s="24" t="b">
        <f>IF(Master!M31="yes",TRUE,FALSE)</f>
        <v>1</v>
      </c>
      <c r="G28" s="24" t="e">
        <f>IF(Master!#REF!="yes",TRUE,FALSE)</f>
        <v>#REF!</v>
      </c>
      <c r="H28" s="24" t="b">
        <f>IF(Master!F31&gt;="18",TRUE,FALSE)</f>
        <v>1</v>
      </c>
      <c r="I28" s="24" t="e">
        <f>IF(Master!#REF!="yes",TRUE,FALSE)</f>
        <v>#REF!</v>
      </c>
      <c r="J28" s="24" t="b">
        <f>IF(Master!BC31="yes",FALSE,TRUE)</f>
        <v>1</v>
      </c>
      <c r="K28" s="24" t="b">
        <f>IF(Master!AN31="yes",TRUE,FALSE)</f>
        <v>1</v>
      </c>
      <c r="L28" s="24" t="b">
        <f>IF(Master!AO31="yes",TRUE,FALSE)</f>
        <v>1</v>
      </c>
      <c r="M28" s="24" t="e">
        <f>IF(Master!#REF!="yes",TRUE,FALSE)</f>
        <v>#REF!</v>
      </c>
      <c r="N28" s="24" t="b">
        <f>IF(Master!Q31="yes",TRUE,FALSE)</f>
        <v>1</v>
      </c>
      <c r="O28" s="24" t="b">
        <f>IF(Master!AV31="NO",FALSE,TRUE)</f>
        <v>1</v>
      </c>
      <c r="P28" s="24" t="e">
        <f>IF(Master!#REF!="yes",TRUE,FALSE)</f>
        <v>#REF!</v>
      </c>
      <c r="Q28" s="24" t="b">
        <f>IF(Master!BA31="None",FALSE,TRUE)</f>
        <v>1</v>
      </c>
      <c r="R28" s="24">
        <f t="shared" si="0"/>
        <v>8</v>
      </c>
      <c r="S28" s="23">
        <f t="shared" si="1"/>
        <v>3</v>
      </c>
      <c r="T28" s="23">
        <f t="shared" si="2"/>
        <v>0</v>
      </c>
      <c r="U28" s="23">
        <f t="shared" si="3"/>
        <v>5</v>
      </c>
    </row>
    <row r="29" spans="1:21" x14ac:dyDescent="0.2">
      <c r="A29" s="26" t="str">
        <f>Master!A32</f>
        <v>Montana</v>
      </c>
      <c r="B29" s="24" t="e">
        <f>IF(Master!#REF!="yes",TRUE,FALSE)</f>
        <v>#REF!</v>
      </c>
      <c r="C29" s="24" t="b">
        <f>IF(Master!E32="yes",TRUE,FALSE)</f>
        <v>0</v>
      </c>
      <c r="D29" s="24" t="e">
        <f>IF(Master!#REF!="yes",TRUE,FALSE)</f>
        <v>#REF!</v>
      </c>
      <c r="E29" s="24" t="b">
        <f>IF(Master!L32="yes",TRUE,FALSE)</f>
        <v>0</v>
      </c>
      <c r="F29" s="24" t="b">
        <f>IF(Master!M32="yes",TRUE,FALSE)</f>
        <v>1</v>
      </c>
      <c r="G29" s="24" t="e">
        <f>IF(Master!#REF!="yes",TRUE,FALSE)</f>
        <v>#REF!</v>
      </c>
      <c r="H29" s="24" t="b">
        <f>IF(Master!F32&gt;="18",TRUE,FALSE)</f>
        <v>1</v>
      </c>
      <c r="I29" s="24" t="e">
        <f>IF(Master!#REF!="yes",TRUE,FALSE)</f>
        <v>#REF!</v>
      </c>
      <c r="J29" s="24" t="b">
        <f>IF(Master!BC32="yes",FALSE,TRUE)</f>
        <v>1</v>
      </c>
      <c r="K29" s="24" t="b">
        <f>IF(Master!AN32="yes",TRUE,FALSE)</f>
        <v>1</v>
      </c>
      <c r="L29" s="24" t="b">
        <f>IF(Master!AO32="yes",TRUE,FALSE)</f>
        <v>1</v>
      </c>
      <c r="M29" s="24" t="e">
        <f>IF(Master!#REF!="yes",TRUE,FALSE)</f>
        <v>#REF!</v>
      </c>
      <c r="N29" s="24" t="b">
        <f>IF(Master!Q32="yes",TRUE,FALSE)</f>
        <v>1</v>
      </c>
      <c r="O29" s="24" t="b">
        <f>IF(Master!AV32="NO",FALSE,TRUE)</f>
        <v>1</v>
      </c>
      <c r="P29" s="24" t="e">
        <f>IF(Master!#REF!="yes",TRUE,FALSE)</f>
        <v>#REF!</v>
      </c>
      <c r="Q29" s="24" t="b">
        <f>IF(Master!BA32="None",FALSE,TRUE)</f>
        <v>1</v>
      </c>
      <c r="R29" s="24">
        <f t="shared" si="0"/>
        <v>7</v>
      </c>
      <c r="S29" s="23">
        <f t="shared" si="1"/>
        <v>2</v>
      </c>
      <c r="T29" s="23">
        <f t="shared" si="2"/>
        <v>0</v>
      </c>
      <c r="U29" s="23">
        <f t="shared" si="3"/>
        <v>5</v>
      </c>
    </row>
    <row r="30" spans="1:21" x14ac:dyDescent="0.2">
      <c r="A30" s="26" t="str">
        <f>Master!A33</f>
        <v>Nebraska</v>
      </c>
      <c r="B30" s="24" t="e">
        <f>IF(Master!#REF!="yes",TRUE,FALSE)</f>
        <v>#REF!</v>
      </c>
      <c r="C30" s="24" t="b">
        <f>IF(Master!E33="yes",TRUE,FALSE)</f>
        <v>0</v>
      </c>
      <c r="D30" s="24" t="e">
        <f>IF(Master!#REF!="yes",TRUE,FALSE)</f>
        <v>#REF!</v>
      </c>
      <c r="E30" s="24" t="b">
        <f>IF(Master!L33="yes",TRUE,FALSE)</f>
        <v>0</v>
      </c>
      <c r="F30" s="24" t="b">
        <f>IF(Master!M33="yes",TRUE,FALSE)</f>
        <v>1</v>
      </c>
      <c r="G30" s="24" t="e">
        <f>IF(Master!#REF!="yes",TRUE,FALSE)</f>
        <v>#REF!</v>
      </c>
      <c r="H30" s="24" t="b">
        <f>IF(Master!F33&gt;="18",TRUE,FALSE)</f>
        <v>1</v>
      </c>
      <c r="I30" s="24" t="e">
        <f>IF(Master!#REF!="yes",TRUE,FALSE)</f>
        <v>#REF!</v>
      </c>
      <c r="J30" s="24" t="b">
        <f>IF(Master!BC33="yes",FALSE,TRUE)</f>
        <v>1</v>
      </c>
      <c r="K30" s="24" t="b">
        <f>IF(Master!AN33="yes",TRUE,FALSE)</f>
        <v>0</v>
      </c>
      <c r="L30" s="24" t="b">
        <f>IF(Master!AO33="yes",TRUE,FALSE)</f>
        <v>1</v>
      </c>
      <c r="M30" s="24" t="e">
        <f>IF(Master!#REF!="yes",TRUE,FALSE)</f>
        <v>#REF!</v>
      </c>
      <c r="N30" s="24" t="b">
        <f>IF(Master!Q33="yes",TRUE,FALSE)</f>
        <v>1</v>
      </c>
      <c r="O30" s="24" t="b">
        <f>IF(Master!AV33="NO",FALSE,TRUE)</f>
        <v>1</v>
      </c>
      <c r="P30" s="24" t="e">
        <f>IF(Master!#REF!="yes",TRUE,FALSE)</f>
        <v>#REF!</v>
      </c>
      <c r="Q30" s="24" t="b">
        <f>IF(Master!BA33="None",FALSE,TRUE)</f>
        <v>1</v>
      </c>
      <c r="R30" s="24">
        <f t="shared" si="0"/>
        <v>6</v>
      </c>
      <c r="S30" s="23">
        <f t="shared" si="1"/>
        <v>2</v>
      </c>
      <c r="T30" s="23">
        <f t="shared" si="2"/>
        <v>0</v>
      </c>
      <c r="U30" s="23">
        <f t="shared" si="3"/>
        <v>4</v>
      </c>
    </row>
    <row r="31" spans="1:21" x14ac:dyDescent="0.2">
      <c r="A31" s="26" t="str">
        <f>Master!A34</f>
        <v>Nevada</v>
      </c>
      <c r="B31" s="24" t="e">
        <f>IF(Master!#REF!="yes",TRUE,FALSE)</f>
        <v>#REF!</v>
      </c>
      <c r="C31" s="24" t="b">
        <f>IF(Master!E34="yes",TRUE,FALSE)</f>
        <v>1</v>
      </c>
      <c r="D31" s="24" t="e">
        <f>IF(Master!#REF!="yes",TRUE,FALSE)</f>
        <v>#REF!</v>
      </c>
      <c r="E31" s="24" t="b">
        <f>IF(Master!L34="yes",TRUE,FALSE)</f>
        <v>0</v>
      </c>
      <c r="F31" s="24" t="b">
        <f>IF(Master!M34="yes",TRUE,FALSE)</f>
        <v>1</v>
      </c>
      <c r="G31" s="24" t="e">
        <f>IF(Master!#REF!="yes",TRUE,FALSE)</f>
        <v>#REF!</v>
      </c>
      <c r="H31" s="24" t="b">
        <f>IF(Master!F34&gt;="18",TRUE,FALSE)</f>
        <v>1</v>
      </c>
      <c r="I31" s="24" t="e">
        <f>IF(Master!#REF!="yes",TRUE,FALSE)</f>
        <v>#REF!</v>
      </c>
      <c r="J31" s="24" t="b">
        <f>IF(Master!BC34="yes",FALSE,TRUE)</f>
        <v>1</v>
      </c>
      <c r="K31" s="24" t="b">
        <f>IF(Master!AN34="yes",TRUE,FALSE)</f>
        <v>0</v>
      </c>
      <c r="L31" s="24" t="b">
        <f>IF(Master!AO34="yes",TRUE,FALSE)</f>
        <v>1</v>
      </c>
      <c r="M31" s="24" t="e">
        <f>IF(Master!#REF!="yes",TRUE,FALSE)</f>
        <v>#REF!</v>
      </c>
      <c r="N31" s="24" t="b">
        <f>IF(Master!Q34="yes",TRUE,FALSE)</f>
        <v>1</v>
      </c>
      <c r="O31" s="24" t="b">
        <f>IF(Master!AV34="NO",FALSE,TRUE)</f>
        <v>1</v>
      </c>
      <c r="P31" s="24" t="e">
        <f>IF(Master!#REF!="yes",TRUE,FALSE)</f>
        <v>#REF!</v>
      </c>
      <c r="Q31" s="24" t="b">
        <f>IF(Master!BA34="None",FALSE,TRUE)</f>
        <v>1</v>
      </c>
      <c r="R31" s="24">
        <f t="shared" si="0"/>
        <v>7</v>
      </c>
      <c r="S31" s="23">
        <f t="shared" si="1"/>
        <v>3</v>
      </c>
      <c r="T31" s="23">
        <f t="shared" si="2"/>
        <v>0</v>
      </c>
      <c r="U31" s="23">
        <f t="shared" si="3"/>
        <v>4</v>
      </c>
    </row>
    <row r="32" spans="1:21" x14ac:dyDescent="0.2">
      <c r="A32" s="26" t="str">
        <f>Master!A35</f>
        <v>New Hampshire</v>
      </c>
      <c r="B32" s="24" t="e">
        <f>IF(Master!#REF!="yes",TRUE,FALSE)</f>
        <v>#REF!</v>
      </c>
      <c r="C32" s="24" t="b">
        <f>IF(Master!E35="yes",TRUE,FALSE)</f>
        <v>1</v>
      </c>
      <c r="D32" s="24" t="e">
        <f>IF(Master!#REF!="yes",TRUE,FALSE)</f>
        <v>#REF!</v>
      </c>
      <c r="E32" s="24" t="b">
        <f>IF(Master!L35="yes",TRUE,FALSE)</f>
        <v>1</v>
      </c>
      <c r="F32" s="24" t="b">
        <f>IF(Master!M35="yes",TRUE,FALSE)</f>
        <v>0</v>
      </c>
      <c r="G32" s="24" t="e">
        <f>IF(Master!#REF!="yes",TRUE,FALSE)</f>
        <v>#REF!</v>
      </c>
      <c r="H32" s="24" t="b">
        <f>IF(Master!F35&gt;="18",TRUE,FALSE)</f>
        <v>1</v>
      </c>
      <c r="I32" s="24" t="e">
        <f>IF(Master!#REF!="yes",TRUE,FALSE)</f>
        <v>#REF!</v>
      </c>
      <c r="J32" s="24" t="b">
        <f>IF(Master!BC35="yes",FALSE,TRUE)</f>
        <v>0</v>
      </c>
      <c r="K32" s="24" t="b">
        <f>IF(Master!AN35="yes",TRUE,FALSE)</f>
        <v>0</v>
      </c>
      <c r="L32" s="24" t="b">
        <f>IF(Master!AO35="yes",TRUE,FALSE)</f>
        <v>1</v>
      </c>
      <c r="M32" s="24" t="e">
        <f>IF(Master!#REF!="yes",TRUE,FALSE)</f>
        <v>#REF!</v>
      </c>
      <c r="N32" s="24" t="b">
        <f>IF(Master!Q35="yes",TRUE,FALSE)</f>
        <v>1</v>
      </c>
      <c r="O32" s="24" t="b">
        <f>IF(Master!AV35="NO",FALSE,TRUE)</f>
        <v>1</v>
      </c>
      <c r="P32" s="24" t="e">
        <f>IF(Master!#REF!="yes",TRUE,FALSE)</f>
        <v>#REF!</v>
      </c>
      <c r="Q32" s="24" t="b">
        <f>IF(Master!BA35="None",FALSE,TRUE)</f>
        <v>1</v>
      </c>
      <c r="R32" s="24">
        <f t="shared" si="0"/>
        <v>8</v>
      </c>
      <c r="S32" s="23">
        <f t="shared" si="1"/>
        <v>3</v>
      </c>
      <c r="T32" s="23">
        <f t="shared" si="2"/>
        <v>1</v>
      </c>
      <c r="U32" s="23">
        <f t="shared" si="3"/>
        <v>4</v>
      </c>
    </row>
    <row r="33" spans="1:21" x14ac:dyDescent="0.2">
      <c r="A33" s="26" t="str">
        <f>Master!A36</f>
        <v>New Jersey</v>
      </c>
      <c r="B33" s="24" t="e">
        <f>IF(Master!#REF!="yes",TRUE,FALSE)</f>
        <v>#REF!</v>
      </c>
      <c r="C33" s="24" t="b">
        <f>IF(Master!E36="yes",TRUE,FALSE)</f>
        <v>0</v>
      </c>
      <c r="D33" s="24" t="e">
        <f>IF(Master!#REF!="yes",TRUE,FALSE)</f>
        <v>#REF!</v>
      </c>
      <c r="E33" s="24" t="b">
        <f>IF(Master!L36="yes",TRUE,FALSE)</f>
        <v>0</v>
      </c>
      <c r="F33" s="24" t="b">
        <f>IF(Master!M36="yes",TRUE,FALSE)</f>
        <v>0</v>
      </c>
      <c r="G33" s="24" t="e">
        <f>IF(Master!#REF!="yes",TRUE,FALSE)</f>
        <v>#REF!</v>
      </c>
      <c r="H33" s="24" t="b">
        <f>IF(Master!F36&gt;="18",TRUE,FALSE)</f>
        <v>1</v>
      </c>
      <c r="I33" s="24" t="e">
        <f>IF(Master!#REF!="yes",TRUE,FALSE)</f>
        <v>#REF!</v>
      </c>
      <c r="J33" s="24" t="b">
        <f>IF(Master!BC36="yes",FALSE,TRUE)</f>
        <v>0</v>
      </c>
      <c r="K33" s="24" t="b">
        <f>IF(Master!AN36="yes",TRUE,FALSE)</f>
        <v>0</v>
      </c>
      <c r="L33" s="24" t="b">
        <f>IF(Master!AO36="yes",TRUE,FALSE)</f>
        <v>1</v>
      </c>
      <c r="M33" s="24" t="e">
        <f>IF(Master!#REF!="yes",TRUE,FALSE)</f>
        <v>#REF!</v>
      </c>
      <c r="N33" s="24" t="b">
        <f>IF(Master!Q36="yes",TRUE,FALSE)</f>
        <v>1</v>
      </c>
      <c r="O33" s="24" t="b">
        <f>IF(Master!AV36="NO",FALSE,TRUE)</f>
        <v>1</v>
      </c>
      <c r="P33" s="24" t="e">
        <f>IF(Master!#REF!="yes",TRUE,FALSE)</f>
        <v>#REF!</v>
      </c>
      <c r="Q33" s="24" t="b">
        <f>IF(Master!BA36="None",FALSE,TRUE)</f>
        <v>1</v>
      </c>
      <c r="R33" s="24">
        <f t="shared" si="0"/>
        <v>6</v>
      </c>
      <c r="S33" s="23">
        <f t="shared" si="1"/>
        <v>1</v>
      </c>
      <c r="T33" s="23">
        <f t="shared" si="2"/>
        <v>1</v>
      </c>
      <c r="U33" s="23">
        <f t="shared" si="3"/>
        <v>4</v>
      </c>
    </row>
    <row r="34" spans="1:21" x14ac:dyDescent="0.2">
      <c r="A34" s="26" t="str">
        <f>Master!A37</f>
        <v>New Mexico</v>
      </c>
      <c r="B34" s="24" t="e">
        <f>IF(Master!#REF!="yes",TRUE,FALSE)</f>
        <v>#REF!</v>
      </c>
      <c r="C34" s="24" t="b">
        <f>IF(Master!E37="yes",TRUE,FALSE)</f>
        <v>0</v>
      </c>
      <c r="D34" s="24" t="e">
        <f>IF(Master!#REF!="yes",TRUE,FALSE)</f>
        <v>#REF!</v>
      </c>
      <c r="E34" s="24" t="b">
        <f>IF(Master!L37="yes",TRUE,FALSE)</f>
        <v>0</v>
      </c>
      <c r="F34" s="24" t="b">
        <f>IF(Master!M37="yes",TRUE,FALSE)</f>
        <v>1</v>
      </c>
      <c r="G34" s="24" t="e">
        <f>IF(Master!#REF!="yes",TRUE,FALSE)</f>
        <v>#REF!</v>
      </c>
      <c r="H34" s="24" t="b">
        <f>IF(Master!F37&gt;="18",TRUE,FALSE)</f>
        <v>1</v>
      </c>
      <c r="I34" s="24" t="e">
        <f>IF(Master!#REF!="yes",TRUE,FALSE)</f>
        <v>#REF!</v>
      </c>
      <c r="J34" s="24" t="b">
        <f>IF(Master!BC37="yes",FALSE,TRUE)</f>
        <v>0</v>
      </c>
      <c r="K34" s="24" t="b">
        <f>IF(Master!AN37="yes",TRUE,FALSE)</f>
        <v>1</v>
      </c>
      <c r="L34" s="24" t="b">
        <f>IF(Master!AO37="yes",TRUE,FALSE)</f>
        <v>1</v>
      </c>
      <c r="M34" s="24" t="e">
        <f>IF(Master!#REF!="yes",TRUE,FALSE)</f>
        <v>#REF!</v>
      </c>
      <c r="N34" s="24" t="b">
        <f>IF(Master!Q37="yes",TRUE,FALSE)</f>
        <v>1</v>
      </c>
      <c r="O34" s="24" t="b">
        <f>IF(Master!AV37="NO",FALSE,TRUE)</f>
        <v>1</v>
      </c>
      <c r="P34" s="24" t="e">
        <f>IF(Master!#REF!="yes",TRUE,FALSE)</f>
        <v>#REF!</v>
      </c>
      <c r="Q34" s="24" t="b">
        <f>IF(Master!BA37="None",FALSE,TRUE)</f>
        <v>1</v>
      </c>
      <c r="R34" s="24">
        <f t="shared" si="0"/>
        <v>8</v>
      </c>
      <c r="S34" s="23">
        <f t="shared" si="1"/>
        <v>2</v>
      </c>
      <c r="T34" s="23">
        <f t="shared" si="2"/>
        <v>1</v>
      </c>
      <c r="U34" s="23">
        <f t="shared" si="3"/>
        <v>5</v>
      </c>
    </row>
    <row r="35" spans="1:21" x14ac:dyDescent="0.2">
      <c r="A35" s="26" t="str">
        <f>Master!A38</f>
        <v>New York</v>
      </c>
      <c r="B35" s="24" t="e">
        <f>IF(Master!#REF!="yes",TRUE,FALSE)</f>
        <v>#REF!</v>
      </c>
      <c r="C35" s="24" t="b">
        <f>IF(Master!E38="yes",TRUE,FALSE)</f>
        <v>0</v>
      </c>
      <c r="D35" s="24" t="e">
        <f>IF(Master!#REF!="yes",TRUE,FALSE)</f>
        <v>#REF!</v>
      </c>
      <c r="E35" s="24" t="b">
        <f>IF(Master!L38="yes",TRUE,FALSE)</f>
        <v>1</v>
      </c>
      <c r="F35" s="24" t="b">
        <f>IF(Master!M38="yes",TRUE,FALSE)</f>
        <v>1</v>
      </c>
      <c r="G35" s="24" t="e">
        <f>IF(Master!#REF!="yes",TRUE,FALSE)</f>
        <v>#REF!</v>
      </c>
      <c r="H35" s="24" t="b">
        <f>IF(Master!F38&gt;="18",TRUE,FALSE)</f>
        <v>1</v>
      </c>
      <c r="I35" s="24" t="e">
        <f>IF(Master!#REF!="yes",TRUE,FALSE)</f>
        <v>#REF!</v>
      </c>
      <c r="J35" s="24" t="b">
        <f>IF(Master!BC38="yes",FALSE,TRUE)</f>
        <v>1</v>
      </c>
      <c r="K35" s="24" t="b">
        <f>IF(Master!AN38="yes",TRUE,FALSE)</f>
        <v>1</v>
      </c>
      <c r="L35" s="24" t="b">
        <f>IF(Master!AO38="yes",TRUE,FALSE)</f>
        <v>1</v>
      </c>
      <c r="M35" s="24" t="e">
        <f>IF(Master!#REF!="yes",TRUE,FALSE)</f>
        <v>#REF!</v>
      </c>
      <c r="N35" s="24" t="b">
        <f>IF(Master!Q38="yes",TRUE,FALSE)</f>
        <v>1</v>
      </c>
      <c r="O35" s="24" t="b">
        <f>IF(Master!AV38="NO",FALSE,TRUE)</f>
        <v>1</v>
      </c>
      <c r="P35" s="24" t="e">
        <f>IF(Master!#REF!="yes",TRUE,FALSE)</f>
        <v>#REF!</v>
      </c>
      <c r="Q35" s="24" t="b">
        <f>IF(Master!BA38="None",FALSE,TRUE)</f>
        <v>1</v>
      </c>
      <c r="R35" s="24">
        <f t="shared" si="0"/>
        <v>8</v>
      </c>
      <c r="S35" s="23">
        <f t="shared" si="1"/>
        <v>3</v>
      </c>
      <c r="T35" s="23">
        <f t="shared" si="2"/>
        <v>0</v>
      </c>
      <c r="U35" s="23">
        <f t="shared" si="3"/>
        <v>5</v>
      </c>
    </row>
    <row r="36" spans="1:21" x14ac:dyDescent="0.2">
      <c r="A36" s="26" t="str">
        <f>Master!A39</f>
        <v>North Carolina</v>
      </c>
      <c r="B36" s="24" t="e">
        <f>IF(Master!#REF!="yes",TRUE,FALSE)</f>
        <v>#REF!</v>
      </c>
      <c r="C36" s="24" t="b">
        <f>IF(Master!E39="yes",TRUE,FALSE)</f>
        <v>0</v>
      </c>
      <c r="D36" s="24" t="e">
        <f>IF(Master!#REF!="yes",TRUE,FALSE)</f>
        <v>#REF!</v>
      </c>
      <c r="E36" s="24" t="b">
        <f>IF(Master!L39="yes",TRUE,FALSE)</f>
        <v>0</v>
      </c>
      <c r="F36" s="24" t="b">
        <f>IF(Master!M39="yes",TRUE,FALSE)</f>
        <v>1</v>
      </c>
      <c r="G36" s="24" t="e">
        <f>IF(Master!#REF!="yes",TRUE,FALSE)</f>
        <v>#REF!</v>
      </c>
      <c r="H36" s="24" t="b">
        <f>IF(Master!F39&gt;="18",TRUE,FALSE)</f>
        <v>1</v>
      </c>
      <c r="I36" s="24" t="e">
        <f>IF(Master!#REF!="yes",TRUE,FALSE)</f>
        <v>#REF!</v>
      </c>
      <c r="J36" s="24" t="b">
        <f>IF(Master!BC39="yes",FALSE,TRUE)</f>
        <v>1</v>
      </c>
      <c r="K36" s="24" t="b">
        <f>IF(Master!AN39="yes",TRUE,FALSE)</f>
        <v>0</v>
      </c>
      <c r="L36" s="24" t="b">
        <f>IF(Master!AO39="yes",TRUE,FALSE)</f>
        <v>0</v>
      </c>
      <c r="M36" s="24" t="e">
        <f>IF(Master!#REF!="yes",TRUE,FALSE)</f>
        <v>#REF!</v>
      </c>
      <c r="N36" s="24" t="b">
        <f>IF(Master!Q39="yes",TRUE,FALSE)</f>
        <v>1</v>
      </c>
      <c r="O36" s="24" t="b">
        <f>IF(Master!AV39="NO",FALSE,TRUE)</f>
        <v>0</v>
      </c>
      <c r="P36" s="24" t="e">
        <f>IF(Master!#REF!="yes",TRUE,FALSE)</f>
        <v>#REF!</v>
      </c>
      <c r="Q36" s="24" t="b">
        <f>IF(Master!BA39="None",FALSE,TRUE)</f>
        <v>1</v>
      </c>
      <c r="R36" s="24">
        <f t="shared" si="0"/>
        <v>4</v>
      </c>
      <c r="S36" s="23">
        <f t="shared" si="1"/>
        <v>2</v>
      </c>
      <c r="T36" s="23">
        <f t="shared" si="2"/>
        <v>0</v>
      </c>
      <c r="U36" s="23">
        <f t="shared" si="3"/>
        <v>2</v>
      </c>
    </row>
    <row r="37" spans="1:21" x14ac:dyDescent="0.2">
      <c r="A37" s="26" t="str">
        <f>Master!A40</f>
        <v>North Dakota</v>
      </c>
      <c r="B37" s="24" t="e">
        <f>IF(Master!#REF!="yes",TRUE,FALSE)</f>
        <v>#REF!</v>
      </c>
      <c r="C37" s="24" t="b">
        <f>IF(Master!E40="yes",TRUE,FALSE)</f>
        <v>0</v>
      </c>
      <c r="D37" s="24" t="e">
        <f>IF(Master!#REF!="yes",TRUE,FALSE)</f>
        <v>#REF!</v>
      </c>
      <c r="E37" s="24" t="b">
        <f>IF(Master!L40="yes",TRUE,FALSE)</f>
        <v>0</v>
      </c>
      <c r="F37" s="24" t="b">
        <f>IF(Master!M40="yes",TRUE,FALSE)</f>
        <v>1</v>
      </c>
      <c r="G37" s="24" t="e">
        <f>IF(Master!#REF!="yes",TRUE,FALSE)</f>
        <v>#REF!</v>
      </c>
      <c r="H37" s="24" t="b">
        <f>IF(Master!F40&gt;="18",TRUE,FALSE)</f>
        <v>1</v>
      </c>
      <c r="I37" s="24" t="e">
        <f>IF(Master!#REF!="yes",TRUE,FALSE)</f>
        <v>#REF!</v>
      </c>
      <c r="J37" s="24" t="b">
        <f>IF(Master!BC40="yes",FALSE,TRUE)</f>
        <v>1</v>
      </c>
      <c r="K37" s="24" t="b">
        <f>IF(Master!AN40="yes",TRUE,FALSE)</f>
        <v>0</v>
      </c>
      <c r="L37" s="24" t="b">
        <f>IF(Master!AO40="yes",TRUE,FALSE)</f>
        <v>1</v>
      </c>
      <c r="M37" s="24" t="e">
        <f>IF(Master!#REF!="yes",TRUE,FALSE)</f>
        <v>#REF!</v>
      </c>
      <c r="N37" s="24" t="b">
        <f>IF(Master!Q40="yes",TRUE,FALSE)</f>
        <v>1</v>
      </c>
      <c r="O37" s="24" t="b">
        <f>IF(Master!AV40="NO",FALSE,TRUE)</f>
        <v>0</v>
      </c>
      <c r="P37" s="24" t="e">
        <f>IF(Master!#REF!="yes",TRUE,FALSE)</f>
        <v>#REF!</v>
      </c>
      <c r="Q37" s="24" t="b">
        <f>IF(Master!BA40="None",FALSE,TRUE)</f>
        <v>1</v>
      </c>
      <c r="R37" s="24">
        <f t="shared" si="0"/>
        <v>5</v>
      </c>
      <c r="S37" s="23">
        <f t="shared" si="1"/>
        <v>2</v>
      </c>
      <c r="T37" s="23">
        <f t="shared" si="2"/>
        <v>0</v>
      </c>
      <c r="U37" s="23">
        <f t="shared" si="3"/>
        <v>3</v>
      </c>
    </row>
    <row r="38" spans="1:21" x14ac:dyDescent="0.2">
      <c r="A38" s="26" t="str">
        <f>Master!A41</f>
        <v>Ohio</v>
      </c>
      <c r="B38" s="24" t="e">
        <f>IF(Master!#REF!="yes",TRUE,FALSE)</f>
        <v>#REF!</v>
      </c>
      <c r="C38" s="24" t="b">
        <f>IF(Master!E41="yes",TRUE,FALSE)</f>
        <v>0</v>
      </c>
      <c r="D38" s="24" t="e">
        <f>IF(Master!#REF!="yes",TRUE,FALSE)</f>
        <v>#REF!</v>
      </c>
      <c r="E38" s="24" t="b">
        <f>IF(Master!L41="yes",TRUE,FALSE)</f>
        <v>0</v>
      </c>
      <c r="F38" s="24" t="b">
        <f>IF(Master!M41="yes",TRUE,FALSE)</f>
        <v>1</v>
      </c>
      <c r="G38" s="24" t="e">
        <f>IF(Master!#REF!="yes",TRUE,FALSE)</f>
        <v>#REF!</v>
      </c>
      <c r="H38" s="24" t="b">
        <f>IF(Master!F41&gt;="18",TRUE,FALSE)</f>
        <v>1</v>
      </c>
      <c r="I38" s="24" t="e">
        <f>IF(Master!#REF!="yes",TRUE,FALSE)</f>
        <v>#REF!</v>
      </c>
      <c r="J38" s="24" t="b">
        <f>IF(Master!BC41="yes",FALSE,TRUE)</f>
        <v>1</v>
      </c>
      <c r="K38" s="24" t="b">
        <f>IF(Master!AN41="yes",TRUE,FALSE)</f>
        <v>1</v>
      </c>
      <c r="L38" s="24" t="b">
        <f>IF(Master!AO41="yes",TRUE,FALSE)</f>
        <v>1</v>
      </c>
      <c r="M38" s="24" t="e">
        <f>IF(Master!#REF!="yes",TRUE,FALSE)</f>
        <v>#REF!</v>
      </c>
      <c r="N38" s="24" t="b">
        <f>IF(Master!Q41="yes",TRUE,FALSE)</f>
        <v>1</v>
      </c>
      <c r="O38" s="24" t="b">
        <f>IF(Master!AV41="NO",FALSE,TRUE)</f>
        <v>0</v>
      </c>
      <c r="P38" s="24" t="e">
        <f>IF(Master!#REF!="yes",TRUE,FALSE)</f>
        <v>#REF!</v>
      </c>
      <c r="Q38" s="24" t="b">
        <f>IF(Master!BA41="None",FALSE,TRUE)</f>
        <v>1</v>
      </c>
      <c r="R38" s="24">
        <f t="shared" si="0"/>
        <v>6</v>
      </c>
      <c r="S38" s="23">
        <f t="shared" si="1"/>
        <v>2</v>
      </c>
      <c r="T38" s="23">
        <f t="shared" si="2"/>
        <v>0</v>
      </c>
      <c r="U38" s="23">
        <f t="shared" si="3"/>
        <v>4</v>
      </c>
    </row>
    <row r="39" spans="1:21" x14ac:dyDescent="0.2">
      <c r="A39" s="26" t="str">
        <f>Master!A42</f>
        <v>Oklahoma</v>
      </c>
      <c r="B39" s="24" t="e">
        <f>IF(Master!#REF!="yes",TRUE,FALSE)</f>
        <v>#REF!</v>
      </c>
      <c r="C39" s="24" t="b">
        <f>IF(Master!E42="yes",TRUE,FALSE)</f>
        <v>0</v>
      </c>
      <c r="D39" s="24" t="e">
        <f>IF(Master!#REF!="yes",TRUE,FALSE)</f>
        <v>#REF!</v>
      </c>
      <c r="E39" s="24" t="b">
        <f>IF(Master!L42="yes",TRUE,FALSE)</f>
        <v>0</v>
      </c>
      <c r="F39" s="24" t="b">
        <f>IF(Master!M42="yes",TRUE,FALSE)</f>
        <v>1</v>
      </c>
      <c r="G39" s="24" t="e">
        <f>IF(Master!#REF!="yes",TRUE,FALSE)</f>
        <v>#REF!</v>
      </c>
      <c r="H39" s="24" t="b">
        <f>IF(Master!F42&gt;="18",TRUE,FALSE)</f>
        <v>1</v>
      </c>
      <c r="I39" s="24" t="e">
        <f>IF(Master!#REF!="yes",TRUE,FALSE)</f>
        <v>#REF!</v>
      </c>
      <c r="J39" s="24" t="b">
        <f>IF(Master!BC42="yes",FALSE,TRUE)</f>
        <v>1</v>
      </c>
      <c r="K39" s="24" t="b">
        <f>IF(Master!AN42="yes",TRUE,FALSE)</f>
        <v>0</v>
      </c>
      <c r="L39" s="24" t="b">
        <f>IF(Master!AO42="yes",TRUE,FALSE)</f>
        <v>0</v>
      </c>
      <c r="M39" s="24" t="e">
        <f>IF(Master!#REF!="yes",TRUE,FALSE)</f>
        <v>#REF!</v>
      </c>
      <c r="N39" s="24" t="b">
        <f>IF(Master!Q42="yes",TRUE,FALSE)</f>
        <v>1</v>
      </c>
      <c r="O39" s="24" t="b">
        <f>IF(Master!AV42="NO",FALSE,TRUE)</f>
        <v>0</v>
      </c>
      <c r="P39" s="24" t="e">
        <f>IF(Master!#REF!="yes",TRUE,FALSE)</f>
        <v>#REF!</v>
      </c>
      <c r="Q39" s="24" t="b">
        <f>IF(Master!BA42="None",FALSE,TRUE)</f>
        <v>0</v>
      </c>
      <c r="R39" s="24">
        <f t="shared" si="0"/>
        <v>3</v>
      </c>
      <c r="S39" s="23">
        <f t="shared" si="1"/>
        <v>2</v>
      </c>
      <c r="T39" s="23">
        <f t="shared" si="2"/>
        <v>0</v>
      </c>
      <c r="U39" s="23">
        <f t="shared" si="3"/>
        <v>1</v>
      </c>
    </row>
    <row r="40" spans="1:21" x14ac:dyDescent="0.2">
      <c r="A40" s="26" t="str">
        <f>Master!A43</f>
        <v>Oregon</v>
      </c>
      <c r="B40" s="24" t="e">
        <f>IF(Master!#REF!="yes",TRUE,FALSE)</f>
        <v>#REF!</v>
      </c>
      <c r="C40" s="24" t="b">
        <f>IF(Master!E43="yes",TRUE,FALSE)</f>
        <v>1</v>
      </c>
      <c r="D40" s="24" t="e">
        <f>IF(Master!#REF!="yes",TRUE,FALSE)</f>
        <v>#REF!</v>
      </c>
      <c r="E40" s="24" t="b">
        <f>IF(Master!L43="yes",TRUE,FALSE)</f>
        <v>0</v>
      </c>
      <c r="F40" s="24" t="b">
        <f>IF(Master!M43="yes",TRUE,FALSE)</f>
        <v>1</v>
      </c>
      <c r="G40" s="24" t="e">
        <f>IF(Master!#REF!="yes",TRUE,FALSE)</f>
        <v>#REF!</v>
      </c>
      <c r="H40" s="24" t="b">
        <f>IF(Master!F43&gt;="18",TRUE,FALSE)</f>
        <v>1</v>
      </c>
      <c r="I40" s="24" t="e">
        <f>IF(Master!#REF!="yes",TRUE,FALSE)</f>
        <v>#REF!</v>
      </c>
      <c r="J40" s="24" t="b">
        <f>IF(Master!BC43="yes",FALSE,TRUE)</f>
        <v>1</v>
      </c>
      <c r="K40" s="24" t="b">
        <f>IF(Master!AN43="yes",TRUE,FALSE)</f>
        <v>1</v>
      </c>
      <c r="L40" s="24" t="b">
        <f>IF(Master!AO43="yes",TRUE,FALSE)</f>
        <v>1</v>
      </c>
      <c r="M40" s="24" t="e">
        <f>IF(Master!#REF!="yes",TRUE,FALSE)</f>
        <v>#REF!</v>
      </c>
      <c r="N40" s="24" t="b">
        <f>IF(Master!Q43="yes",TRUE,FALSE)</f>
        <v>1</v>
      </c>
      <c r="O40" s="24" t="b">
        <f>IF(Master!AV43="NO",FALSE,TRUE)</f>
        <v>1</v>
      </c>
      <c r="P40" s="24" t="e">
        <f>IF(Master!#REF!="yes",TRUE,FALSE)</f>
        <v>#REF!</v>
      </c>
      <c r="Q40" s="24" t="b">
        <f>IF(Master!BA43="None",FALSE,TRUE)</f>
        <v>1</v>
      </c>
      <c r="R40" s="24">
        <f t="shared" si="0"/>
        <v>8</v>
      </c>
      <c r="S40" s="23">
        <f t="shared" si="1"/>
        <v>3</v>
      </c>
      <c r="T40" s="23">
        <f t="shared" si="2"/>
        <v>0</v>
      </c>
      <c r="U40" s="23">
        <f t="shared" si="3"/>
        <v>5</v>
      </c>
    </row>
    <row r="41" spans="1:21" x14ac:dyDescent="0.2">
      <c r="A41" s="26" t="str">
        <f>Master!A44</f>
        <v>Pennsylvania</v>
      </c>
      <c r="B41" s="24" t="e">
        <f>IF(Master!#REF!="yes",TRUE,FALSE)</f>
        <v>#REF!</v>
      </c>
      <c r="C41" s="24" t="b">
        <f>IF(Master!E44="yes",TRUE,FALSE)</f>
        <v>0</v>
      </c>
      <c r="D41" s="24" t="e">
        <f>IF(Master!#REF!="yes",TRUE,FALSE)</f>
        <v>#REF!</v>
      </c>
      <c r="E41" s="24" t="b">
        <f>IF(Master!L44="yes",TRUE,FALSE)</f>
        <v>1</v>
      </c>
      <c r="F41" s="24" t="b">
        <f>IF(Master!M44="yes",TRUE,FALSE)</f>
        <v>1</v>
      </c>
      <c r="G41" s="24" t="e">
        <f>IF(Master!#REF!="yes",TRUE,FALSE)</f>
        <v>#REF!</v>
      </c>
      <c r="H41" s="24" t="b">
        <f>IF(Master!F44&gt;="18",TRUE,FALSE)</f>
        <v>1</v>
      </c>
      <c r="I41" s="24" t="e">
        <f>IF(Master!#REF!="yes",TRUE,FALSE)</f>
        <v>#REF!</v>
      </c>
      <c r="J41" s="24" t="b">
        <f>IF(Master!BC44="yes",FALSE,TRUE)</f>
        <v>0</v>
      </c>
      <c r="K41" s="24" t="b">
        <f>IF(Master!AN44="yes",TRUE,FALSE)</f>
        <v>1</v>
      </c>
      <c r="L41" s="24" t="b">
        <f>IF(Master!AO44="yes",TRUE,FALSE)</f>
        <v>1</v>
      </c>
      <c r="M41" s="24" t="e">
        <f>IF(Master!#REF!="yes",TRUE,FALSE)</f>
        <v>#REF!</v>
      </c>
      <c r="N41" s="24" t="b">
        <f>IF(Master!Q44="yes",TRUE,FALSE)</f>
        <v>1</v>
      </c>
      <c r="O41" s="24" t="b">
        <f>IF(Master!AV44="NO",FALSE,TRUE)</f>
        <v>1</v>
      </c>
      <c r="P41" s="24" t="e">
        <f>IF(Master!#REF!="yes",TRUE,FALSE)</f>
        <v>#REF!</v>
      </c>
      <c r="Q41" s="24" t="b">
        <f>IF(Master!BA44="None",FALSE,TRUE)</f>
        <v>1</v>
      </c>
      <c r="R41" s="24">
        <f t="shared" si="0"/>
        <v>9</v>
      </c>
      <c r="S41" s="23">
        <f t="shared" si="1"/>
        <v>3</v>
      </c>
      <c r="T41" s="23">
        <f t="shared" si="2"/>
        <v>1</v>
      </c>
      <c r="U41" s="23">
        <f t="shared" si="3"/>
        <v>5</v>
      </c>
    </row>
    <row r="42" spans="1:21" x14ac:dyDescent="0.2">
      <c r="A42" s="26" t="str">
        <f>Master!A46</f>
        <v>Rhode Island</v>
      </c>
      <c r="B42" s="24" t="e">
        <f>IF(Master!#REF!="yes",TRUE,FALSE)</f>
        <v>#REF!</v>
      </c>
      <c r="C42" s="24" t="b">
        <f>IF(Master!E46="yes",TRUE,FALSE)</f>
        <v>1</v>
      </c>
      <c r="D42" s="24" t="e">
        <f>IF(Master!#REF!="yes",TRUE,FALSE)</f>
        <v>#REF!</v>
      </c>
      <c r="E42" s="24" t="b">
        <f>IF(Master!L46="yes",TRUE,FALSE)</f>
        <v>0</v>
      </c>
      <c r="F42" s="24" t="b">
        <f>IF(Master!M46="yes",TRUE,FALSE)</f>
        <v>1</v>
      </c>
      <c r="G42" s="24" t="e">
        <f>IF(Master!#REF!="yes",TRUE,FALSE)</f>
        <v>#REF!</v>
      </c>
      <c r="H42" s="24" t="b">
        <f>IF(Master!F46&gt;="18",TRUE,FALSE)</f>
        <v>1</v>
      </c>
      <c r="I42" s="24" t="e">
        <f>IF(Master!#REF!="yes",TRUE,FALSE)</f>
        <v>#REF!</v>
      </c>
      <c r="J42" s="24" t="b">
        <f>IF(Master!BC46="yes",FALSE,TRUE)</f>
        <v>1</v>
      </c>
      <c r="K42" s="24" t="b">
        <f>IF(Master!AN46="yes",TRUE,FALSE)</f>
        <v>0</v>
      </c>
      <c r="L42" s="24" t="b">
        <f>IF(Master!AO46="yes",TRUE,FALSE)</f>
        <v>1</v>
      </c>
      <c r="M42" s="24" t="e">
        <f>IF(Master!#REF!="yes",TRUE,FALSE)</f>
        <v>#REF!</v>
      </c>
      <c r="N42" s="24" t="b">
        <f>IF(Master!Q46="yes",TRUE,FALSE)</f>
        <v>1</v>
      </c>
      <c r="O42" s="24" t="b">
        <f>IF(Master!AV46="NO",FALSE,TRUE)</f>
        <v>1</v>
      </c>
      <c r="P42" s="24" t="e">
        <f>IF(Master!#REF!="yes",TRUE,FALSE)</f>
        <v>#REF!</v>
      </c>
      <c r="Q42" s="24" t="b">
        <f>IF(Master!BA46="None",FALSE,TRUE)</f>
        <v>1</v>
      </c>
      <c r="R42" s="24">
        <f t="shared" si="0"/>
        <v>7</v>
      </c>
      <c r="S42" s="23">
        <f t="shared" si="1"/>
        <v>3</v>
      </c>
      <c r="T42" s="23">
        <f t="shared" si="2"/>
        <v>0</v>
      </c>
      <c r="U42" s="23">
        <f t="shared" si="3"/>
        <v>4</v>
      </c>
    </row>
    <row r="43" spans="1:21" x14ac:dyDescent="0.2">
      <c r="A43" s="26" t="str">
        <f>Master!A47</f>
        <v>South Carolina</v>
      </c>
      <c r="B43" s="24" t="e">
        <f>IF(Master!#REF!="yes",TRUE,FALSE)</f>
        <v>#REF!</v>
      </c>
      <c r="C43" s="24" t="b">
        <f>IF(Master!E47="yes",TRUE,FALSE)</f>
        <v>0</v>
      </c>
      <c r="D43" s="24" t="e">
        <f>IF(Master!#REF!="yes",TRUE,FALSE)</f>
        <v>#REF!</v>
      </c>
      <c r="E43" s="24" t="b">
        <f>IF(Master!L47="yes",TRUE,FALSE)</f>
        <v>0</v>
      </c>
      <c r="F43" s="24" t="b">
        <f>IF(Master!M47="yes",TRUE,FALSE)</f>
        <v>1</v>
      </c>
      <c r="G43" s="24" t="e">
        <f>IF(Master!#REF!="yes",TRUE,FALSE)</f>
        <v>#REF!</v>
      </c>
      <c r="H43" s="24" t="b">
        <f>IF(Master!F47&gt;="18",TRUE,FALSE)</f>
        <v>1</v>
      </c>
      <c r="I43" s="24" t="e">
        <f>IF(Master!#REF!="yes",TRUE,FALSE)</f>
        <v>#REF!</v>
      </c>
      <c r="J43" s="24" t="b">
        <f>IF(Master!BC47="yes",FALSE,TRUE)</f>
        <v>1</v>
      </c>
      <c r="K43" s="24" t="b">
        <f>IF(Master!AN47="yes",TRUE,FALSE)</f>
        <v>1</v>
      </c>
      <c r="L43" s="24" t="b">
        <f>IF(Master!AO47="yes",TRUE,FALSE)</f>
        <v>1</v>
      </c>
      <c r="M43" s="24" t="e">
        <f>IF(Master!#REF!="yes",TRUE,FALSE)</f>
        <v>#REF!</v>
      </c>
      <c r="N43" s="24" t="b">
        <f>IF(Master!Q47="yes",TRUE,FALSE)</f>
        <v>1</v>
      </c>
      <c r="O43" s="24" t="b">
        <f>IF(Master!AV47="NO",FALSE,TRUE)</f>
        <v>1</v>
      </c>
      <c r="P43" s="24" t="e">
        <f>IF(Master!#REF!="yes",TRUE,FALSE)</f>
        <v>#REF!</v>
      </c>
      <c r="Q43" s="24" t="b">
        <f>IF(Master!BA47="None",FALSE,TRUE)</f>
        <v>1</v>
      </c>
      <c r="R43" s="24">
        <f t="shared" si="0"/>
        <v>7</v>
      </c>
      <c r="S43" s="23">
        <f t="shared" si="1"/>
        <v>2</v>
      </c>
      <c r="T43" s="23">
        <f t="shared" si="2"/>
        <v>0</v>
      </c>
      <c r="U43" s="23">
        <f t="shared" si="3"/>
        <v>5</v>
      </c>
    </row>
    <row r="44" spans="1:21" x14ac:dyDescent="0.2">
      <c r="A44" s="26" t="str">
        <f>Master!A48</f>
        <v>South Dakota</v>
      </c>
      <c r="B44" s="24" t="e">
        <f>IF(Master!#REF!="yes",TRUE,FALSE)</f>
        <v>#REF!</v>
      </c>
      <c r="C44" s="24" t="b">
        <f>IF(Master!E48="yes",TRUE,FALSE)</f>
        <v>0</v>
      </c>
      <c r="D44" s="24" t="e">
        <f>IF(Master!#REF!="yes",TRUE,FALSE)</f>
        <v>#REF!</v>
      </c>
      <c r="E44" s="24" t="b">
        <f>IF(Master!L48="yes",TRUE,FALSE)</f>
        <v>0</v>
      </c>
      <c r="F44" s="24" t="b">
        <f>IF(Master!M48="yes",TRUE,FALSE)</f>
        <v>1</v>
      </c>
      <c r="G44" s="24" t="e">
        <f>IF(Master!#REF!="yes",TRUE,FALSE)</f>
        <v>#REF!</v>
      </c>
      <c r="H44" s="24" t="b">
        <f>IF(Master!F48&gt;="18",TRUE,FALSE)</f>
        <v>1</v>
      </c>
      <c r="I44" s="24" t="e">
        <f>IF(Master!#REF!="yes",TRUE,FALSE)</f>
        <v>#REF!</v>
      </c>
      <c r="J44" s="24" t="b">
        <f>IF(Master!BC48="yes",FALSE,TRUE)</f>
        <v>1</v>
      </c>
      <c r="K44" s="24" t="b">
        <f>IF(Master!AN48="yes",TRUE,FALSE)</f>
        <v>1</v>
      </c>
      <c r="L44" s="24" t="b">
        <f>IF(Master!AO48="yes",TRUE,FALSE)</f>
        <v>1</v>
      </c>
      <c r="M44" s="24" t="e">
        <f>IF(Master!#REF!="yes",TRUE,FALSE)</f>
        <v>#REF!</v>
      </c>
      <c r="N44" s="24" t="b">
        <f>IF(Master!Q48="yes",TRUE,FALSE)</f>
        <v>1</v>
      </c>
      <c r="O44" s="24" t="b">
        <f>IF(Master!AV48="NO",FALSE,TRUE)</f>
        <v>1</v>
      </c>
      <c r="P44" s="24" t="e">
        <f>IF(Master!#REF!="yes",TRUE,FALSE)</f>
        <v>#REF!</v>
      </c>
      <c r="Q44" s="24" t="b">
        <f>IF(Master!BA48="None",FALSE,TRUE)</f>
        <v>1</v>
      </c>
      <c r="R44" s="24">
        <f t="shared" si="0"/>
        <v>7</v>
      </c>
      <c r="S44" s="23">
        <f t="shared" si="1"/>
        <v>2</v>
      </c>
      <c r="T44" s="23">
        <f t="shared" si="2"/>
        <v>0</v>
      </c>
      <c r="U44" s="23">
        <f t="shared" si="3"/>
        <v>5</v>
      </c>
    </row>
    <row r="45" spans="1:21" x14ac:dyDescent="0.2">
      <c r="A45" s="26" t="str">
        <f>Master!A49</f>
        <v>Tennessee</v>
      </c>
      <c r="B45" s="24" t="e">
        <f>IF(Master!#REF!="yes",TRUE,FALSE)</f>
        <v>#REF!</v>
      </c>
      <c r="C45" s="24" t="b">
        <f>IF(Master!E49="yes",TRUE,FALSE)</f>
        <v>0</v>
      </c>
      <c r="D45" s="24" t="e">
        <f>IF(Master!#REF!="yes",TRUE,FALSE)</f>
        <v>#REF!</v>
      </c>
      <c r="E45" s="24" t="b">
        <f>IF(Master!L49="yes",TRUE,FALSE)</f>
        <v>0</v>
      </c>
      <c r="F45" s="24" t="b">
        <f>IF(Master!M49="yes",TRUE,FALSE)</f>
        <v>1</v>
      </c>
      <c r="G45" s="24" t="e">
        <f>IF(Master!#REF!="yes",TRUE,FALSE)</f>
        <v>#REF!</v>
      </c>
      <c r="H45" s="24" t="b">
        <f>IF(Master!F49&gt;="18",TRUE,FALSE)</f>
        <v>1</v>
      </c>
      <c r="I45" s="24" t="e">
        <f>IF(Master!#REF!="yes",TRUE,FALSE)</f>
        <v>#REF!</v>
      </c>
      <c r="J45" s="24" t="b">
        <f>IF(Master!BC49="yes",FALSE,TRUE)</f>
        <v>1</v>
      </c>
      <c r="K45" s="24" t="b">
        <f>IF(Master!AN49="yes",TRUE,FALSE)</f>
        <v>0</v>
      </c>
      <c r="L45" s="24" t="b">
        <f>IF(Master!AO49="yes",TRUE,FALSE)</f>
        <v>0</v>
      </c>
      <c r="M45" s="24" t="e">
        <f>IF(Master!#REF!="yes",TRUE,FALSE)</f>
        <v>#REF!</v>
      </c>
      <c r="N45" s="24" t="b">
        <f>IF(Master!Q49="yes",TRUE,FALSE)</f>
        <v>1</v>
      </c>
      <c r="O45" s="24" t="b">
        <f>IF(Master!AV49="NO",FALSE,TRUE)</f>
        <v>1</v>
      </c>
      <c r="P45" s="24" t="e">
        <f>IF(Master!#REF!="yes",TRUE,FALSE)</f>
        <v>#REF!</v>
      </c>
      <c r="Q45" s="24" t="b">
        <f>IF(Master!BA49="None",FALSE,TRUE)</f>
        <v>1</v>
      </c>
      <c r="R45" s="24">
        <f t="shared" si="0"/>
        <v>5</v>
      </c>
      <c r="S45" s="23">
        <f t="shared" si="1"/>
        <v>2</v>
      </c>
      <c r="T45" s="23">
        <f t="shared" si="2"/>
        <v>0</v>
      </c>
      <c r="U45" s="23">
        <f t="shared" si="3"/>
        <v>3</v>
      </c>
    </row>
    <row r="46" spans="1:21" x14ac:dyDescent="0.2">
      <c r="A46" s="26" t="str">
        <f>Master!A50</f>
        <v>Texas</v>
      </c>
      <c r="B46" s="24" t="e">
        <f>IF(Master!#REF!="yes",TRUE,FALSE)</f>
        <v>#REF!</v>
      </c>
      <c r="C46" s="24" t="b">
        <f>IF(Master!E50="yes",TRUE,FALSE)</f>
        <v>0</v>
      </c>
      <c r="D46" s="24" t="e">
        <f>IF(Master!#REF!="yes",TRUE,FALSE)</f>
        <v>#REF!</v>
      </c>
      <c r="E46" s="24" t="b">
        <f>IF(Master!L50="yes",TRUE,FALSE)</f>
        <v>0</v>
      </c>
      <c r="F46" s="24" t="b">
        <f>IF(Master!M50="yes",TRUE,FALSE)</f>
        <v>0</v>
      </c>
      <c r="G46" s="24" t="e">
        <f>IF(Master!#REF!="yes",TRUE,FALSE)</f>
        <v>#REF!</v>
      </c>
      <c r="H46" s="24" t="b">
        <f>IF(Master!F50&gt;="18",TRUE,FALSE)</f>
        <v>1</v>
      </c>
      <c r="I46" s="24" t="e">
        <f>IF(Master!#REF!="yes",TRUE,FALSE)</f>
        <v>#REF!</v>
      </c>
      <c r="J46" s="24" t="b">
        <f>IF(Master!BC50="yes",FALSE,TRUE)</f>
        <v>1</v>
      </c>
      <c r="K46" s="24" t="b">
        <f>IF(Master!AN50="yes",TRUE,FALSE)</f>
        <v>0</v>
      </c>
      <c r="L46" s="24" t="b">
        <f>IF(Master!AO50="yes",TRUE,FALSE)</f>
        <v>0</v>
      </c>
      <c r="M46" s="24" t="e">
        <f>IF(Master!#REF!="yes",TRUE,FALSE)</f>
        <v>#REF!</v>
      </c>
      <c r="N46" s="24" t="b">
        <f>IF(Master!Q50="yes",TRUE,FALSE)</f>
        <v>0</v>
      </c>
      <c r="O46" s="24" t="b">
        <f>IF(Master!AV50="NO",FALSE,TRUE)</f>
        <v>1</v>
      </c>
      <c r="P46" s="24" t="e">
        <f>IF(Master!#REF!="yes",TRUE,FALSE)</f>
        <v>#REF!</v>
      </c>
      <c r="Q46" s="24" t="b">
        <f>IF(Master!BA50="None",FALSE,TRUE)</f>
        <v>1</v>
      </c>
      <c r="R46" s="24">
        <f t="shared" si="0"/>
        <v>3</v>
      </c>
      <c r="S46" s="23">
        <f t="shared" si="1"/>
        <v>1</v>
      </c>
      <c r="T46" s="23">
        <f t="shared" si="2"/>
        <v>0</v>
      </c>
      <c r="U46" s="23">
        <f t="shared" si="3"/>
        <v>2</v>
      </c>
    </row>
    <row r="47" spans="1:21" x14ac:dyDescent="0.2">
      <c r="A47" s="26" t="str">
        <f>Master!A51</f>
        <v>Utah</v>
      </c>
      <c r="B47" s="24" t="e">
        <f>IF(Master!#REF!="yes",TRUE,FALSE)</f>
        <v>#REF!</v>
      </c>
      <c r="C47" s="24" t="b">
        <f>IF(Master!E51="yes",TRUE,FALSE)</f>
        <v>0</v>
      </c>
      <c r="D47" s="24" t="e">
        <f>IF(Master!#REF!="yes",TRUE,FALSE)</f>
        <v>#REF!</v>
      </c>
      <c r="E47" s="24" t="b">
        <f>IF(Master!L51="yes",TRUE,FALSE)</f>
        <v>0</v>
      </c>
      <c r="F47" s="24" t="b">
        <f>IF(Master!M51="yes",TRUE,FALSE)</f>
        <v>1</v>
      </c>
      <c r="G47" s="24" t="e">
        <f>IF(Master!#REF!="yes",TRUE,FALSE)</f>
        <v>#REF!</v>
      </c>
      <c r="H47" s="24" t="b">
        <f>IF(Master!F51&gt;="18",TRUE,FALSE)</f>
        <v>1</v>
      </c>
      <c r="I47" s="24" t="e">
        <f>IF(Master!#REF!="yes",TRUE,FALSE)</f>
        <v>#REF!</v>
      </c>
      <c r="J47" s="24" t="b">
        <f>IF(Master!BC51="yes",FALSE,TRUE)</f>
        <v>1</v>
      </c>
      <c r="K47" s="24" t="b">
        <f>IF(Master!AN51="yes",TRUE,FALSE)</f>
        <v>0</v>
      </c>
      <c r="L47" s="24" t="b">
        <f>IF(Master!AO51="yes",TRUE,FALSE)</f>
        <v>0</v>
      </c>
      <c r="M47" s="24" t="e">
        <f>IF(Master!#REF!="yes",TRUE,FALSE)</f>
        <v>#REF!</v>
      </c>
      <c r="N47" s="24" t="b">
        <f>IF(Master!Q51="yes",TRUE,FALSE)</f>
        <v>1</v>
      </c>
      <c r="O47" s="24" t="b">
        <f>IF(Master!AV51="NO",FALSE,TRUE)</f>
        <v>1</v>
      </c>
      <c r="P47" s="24" t="e">
        <f>IF(Master!#REF!="yes",TRUE,FALSE)</f>
        <v>#REF!</v>
      </c>
      <c r="Q47" s="24" t="b">
        <f>IF(Master!BA51="None",FALSE,TRUE)</f>
        <v>1</v>
      </c>
      <c r="R47" s="24">
        <f t="shared" si="0"/>
        <v>5</v>
      </c>
      <c r="S47" s="23">
        <f t="shared" si="1"/>
        <v>2</v>
      </c>
      <c r="T47" s="23">
        <f t="shared" si="2"/>
        <v>0</v>
      </c>
      <c r="U47" s="23">
        <f t="shared" si="3"/>
        <v>3</v>
      </c>
    </row>
    <row r="48" spans="1:21" x14ac:dyDescent="0.2">
      <c r="A48" s="26" t="str">
        <f>Master!A52</f>
        <v>Vermont</v>
      </c>
      <c r="B48" s="24" t="e">
        <f>IF(Master!#REF!="yes",TRUE,FALSE)</f>
        <v>#REF!</v>
      </c>
      <c r="C48" s="24" t="b">
        <f>IF(Master!E52="yes",TRUE,FALSE)</f>
        <v>1</v>
      </c>
      <c r="D48" s="24" t="e">
        <f>IF(Master!#REF!="yes",TRUE,FALSE)</f>
        <v>#REF!</v>
      </c>
      <c r="E48" s="24" t="b">
        <f>IF(Master!L52="yes",TRUE,FALSE)</f>
        <v>1</v>
      </c>
      <c r="F48" s="24" t="b">
        <f>IF(Master!M52="yes",TRUE,FALSE)</f>
        <v>1</v>
      </c>
      <c r="G48" s="24" t="e">
        <f>IF(Master!#REF!="yes",TRUE,FALSE)</f>
        <v>#REF!</v>
      </c>
      <c r="H48" s="24" t="b">
        <f>IF(Master!F52&gt;="18",TRUE,FALSE)</f>
        <v>1</v>
      </c>
      <c r="I48" s="24" t="e">
        <f>IF(Master!#REF!="yes",TRUE,FALSE)</f>
        <v>#REF!</v>
      </c>
      <c r="J48" s="24" t="b">
        <f>IF(Master!BC52="yes",FALSE,TRUE)</f>
        <v>0</v>
      </c>
      <c r="K48" s="24" t="b">
        <f>IF(Master!AN52="yes",TRUE,FALSE)</f>
        <v>0</v>
      </c>
      <c r="L48" s="24" t="b">
        <f>IF(Master!AO52="yes",TRUE,FALSE)</f>
        <v>1</v>
      </c>
      <c r="M48" s="24" t="e">
        <f>IF(Master!#REF!="yes",TRUE,FALSE)</f>
        <v>#REF!</v>
      </c>
      <c r="N48" s="24" t="b">
        <f>IF(Master!Q52="yes",TRUE,FALSE)</f>
        <v>1</v>
      </c>
      <c r="O48" s="24" t="b">
        <f>IF(Master!AV52="NO",FALSE,TRUE)</f>
        <v>1</v>
      </c>
      <c r="P48" s="24" t="e">
        <f>IF(Master!#REF!="yes",TRUE,FALSE)</f>
        <v>#REF!</v>
      </c>
      <c r="Q48" s="24" t="b">
        <f>IF(Master!BA52="None",FALSE,TRUE)</f>
        <v>1</v>
      </c>
      <c r="R48" s="24">
        <f t="shared" si="0"/>
        <v>9</v>
      </c>
      <c r="S48" s="23">
        <f t="shared" si="1"/>
        <v>4</v>
      </c>
      <c r="T48" s="23">
        <f t="shared" si="2"/>
        <v>1</v>
      </c>
      <c r="U48" s="23">
        <f t="shared" si="3"/>
        <v>4</v>
      </c>
    </row>
    <row r="49" spans="1:21" x14ac:dyDescent="0.2">
      <c r="A49" s="26" t="str">
        <f>Master!A53</f>
        <v>Virginia</v>
      </c>
      <c r="B49" s="24" t="e">
        <f>IF(Master!#REF!="yes",TRUE,FALSE)</f>
        <v>#REF!</v>
      </c>
      <c r="C49" s="24" t="b">
        <f>IF(Master!E53="yes",TRUE,FALSE)</f>
        <v>0</v>
      </c>
      <c r="D49" s="24" t="e">
        <f>IF(Master!#REF!="yes",TRUE,FALSE)</f>
        <v>#REF!</v>
      </c>
      <c r="E49" s="24" t="b">
        <f>IF(Master!L53="yes",TRUE,FALSE)</f>
        <v>1</v>
      </c>
      <c r="F49" s="24" t="b">
        <f>IF(Master!M53="yes",TRUE,FALSE)</f>
        <v>1</v>
      </c>
      <c r="G49" s="24" t="e">
        <f>IF(Master!#REF!="yes",TRUE,FALSE)</f>
        <v>#REF!</v>
      </c>
      <c r="H49" s="24" t="b">
        <f>IF(Master!F53&gt;="18",TRUE,FALSE)</f>
        <v>1</v>
      </c>
      <c r="I49" s="24" t="e">
        <f>IF(Master!#REF!="yes",TRUE,FALSE)</f>
        <v>#REF!</v>
      </c>
      <c r="J49" s="24" t="b">
        <f>IF(Master!BC53="yes",FALSE,TRUE)</f>
        <v>1</v>
      </c>
      <c r="K49" s="24" t="b">
        <f>IF(Master!AN53="yes",TRUE,FALSE)</f>
        <v>1</v>
      </c>
      <c r="L49" s="24" t="b">
        <f>IF(Master!AO53="yes",TRUE,FALSE)</f>
        <v>1</v>
      </c>
      <c r="M49" s="24" t="e">
        <f>IF(Master!#REF!="yes",TRUE,FALSE)</f>
        <v>#REF!</v>
      </c>
      <c r="N49" s="24" t="b">
        <f>IF(Master!Q53="yes",TRUE,FALSE)</f>
        <v>1</v>
      </c>
      <c r="O49" s="24" t="b">
        <f>IF(Master!AV53="NO",FALSE,TRUE)</f>
        <v>1</v>
      </c>
      <c r="P49" s="24" t="e">
        <f>IF(Master!#REF!="yes",TRUE,FALSE)</f>
        <v>#REF!</v>
      </c>
      <c r="Q49" s="24" t="b">
        <f>IF(Master!BA53="None",FALSE,TRUE)</f>
        <v>1</v>
      </c>
      <c r="R49" s="24">
        <f t="shared" si="0"/>
        <v>8</v>
      </c>
      <c r="S49" s="23">
        <f t="shared" si="1"/>
        <v>3</v>
      </c>
      <c r="T49" s="23">
        <f t="shared" si="2"/>
        <v>0</v>
      </c>
      <c r="U49" s="23">
        <f t="shared" si="3"/>
        <v>5</v>
      </c>
    </row>
    <row r="50" spans="1:21" x14ac:dyDescent="0.2">
      <c r="A50" s="26" t="str">
        <f>Master!A54</f>
        <v>Washington</v>
      </c>
      <c r="B50" s="24" t="e">
        <f>IF(Master!#REF!="yes",TRUE,FALSE)</f>
        <v>#REF!</v>
      </c>
      <c r="C50" s="24" t="b">
        <f>IF(Master!E54="yes",TRUE,FALSE)</f>
        <v>1</v>
      </c>
      <c r="D50" s="24" t="e">
        <f>IF(Master!#REF!="yes",TRUE,FALSE)</f>
        <v>#REF!</v>
      </c>
      <c r="E50" s="24" t="b">
        <f>IF(Master!L54="yes",TRUE,FALSE)</f>
        <v>0</v>
      </c>
      <c r="F50" s="24" t="b">
        <f>IF(Master!M54="yes",TRUE,FALSE)</f>
        <v>1</v>
      </c>
      <c r="G50" s="24" t="e">
        <f>IF(Master!#REF!="yes",TRUE,FALSE)</f>
        <v>#REF!</v>
      </c>
      <c r="H50" s="24" t="b">
        <f>IF(Master!F54&gt;="18",TRUE,FALSE)</f>
        <v>1</v>
      </c>
      <c r="I50" s="24" t="e">
        <f>IF(Master!#REF!="yes",TRUE,FALSE)</f>
        <v>#REF!</v>
      </c>
      <c r="J50" s="24" t="b">
        <f>IF(Master!BC54="yes",FALSE,TRUE)</f>
        <v>0</v>
      </c>
      <c r="K50" s="24" t="b">
        <f>IF(Master!AN54="yes",TRUE,FALSE)</f>
        <v>0</v>
      </c>
      <c r="L50" s="24" t="b">
        <f>IF(Master!AO54="yes",TRUE,FALSE)</f>
        <v>0</v>
      </c>
      <c r="M50" s="24" t="e">
        <f>IF(Master!#REF!="yes",TRUE,FALSE)</f>
        <v>#REF!</v>
      </c>
      <c r="N50" s="24" t="b">
        <f>IF(Master!Q54="yes",TRUE,FALSE)</f>
        <v>1</v>
      </c>
      <c r="O50" s="24" t="b">
        <f>IF(Master!AV54="NO",FALSE,TRUE)</f>
        <v>1</v>
      </c>
      <c r="P50" s="24" t="e">
        <f>IF(Master!#REF!="yes",TRUE,FALSE)</f>
        <v>#REF!</v>
      </c>
      <c r="Q50" s="24" t="b">
        <f>IF(Master!BA54="None",FALSE,TRUE)</f>
        <v>1</v>
      </c>
      <c r="R50" s="24">
        <f t="shared" si="0"/>
        <v>7</v>
      </c>
      <c r="S50" s="23">
        <f t="shared" si="1"/>
        <v>3</v>
      </c>
      <c r="T50" s="23">
        <f t="shared" si="2"/>
        <v>1</v>
      </c>
      <c r="U50" s="23">
        <f t="shared" si="3"/>
        <v>3</v>
      </c>
    </row>
    <row r="51" spans="1:21" x14ac:dyDescent="0.2">
      <c r="A51" s="26" t="str">
        <f>Master!A55</f>
        <v>Washington DC</v>
      </c>
      <c r="B51" s="24" t="e">
        <f>IF(Master!#REF!="yes",TRUE,FALSE)</f>
        <v>#REF!</v>
      </c>
      <c r="C51" s="24" t="b">
        <f>IF(Master!E55="yes",TRUE,FALSE)</f>
        <v>0</v>
      </c>
      <c r="D51" s="24" t="e">
        <f>IF(Master!#REF!="yes",TRUE,FALSE)</f>
        <v>#REF!</v>
      </c>
      <c r="E51" s="24" t="b">
        <f>IF(Master!L55="yes",TRUE,FALSE)</f>
        <v>0</v>
      </c>
      <c r="F51" s="24" t="b">
        <f>IF(Master!M55="yes",TRUE,FALSE)</f>
        <v>1</v>
      </c>
      <c r="G51" s="24" t="e">
        <f>IF(Master!#REF!="yes",TRUE,FALSE)</f>
        <v>#REF!</v>
      </c>
      <c r="H51" s="24" t="b">
        <f>IF(Master!F55&gt;="18",TRUE,FALSE)</f>
        <v>1</v>
      </c>
      <c r="I51" s="24" t="e">
        <f>IF(Master!#REF!="yes",TRUE,FALSE)</f>
        <v>#REF!</v>
      </c>
      <c r="J51" s="24" t="b">
        <f>IF(Master!BC55="yes",FALSE,TRUE)</f>
        <v>1</v>
      </c>
      <c r="K51" s="24" t="b">
        <f>IF(Master!AN55="yes",TRUE,FALSE)</f>
        <v>0</v>
      </c>
      <c r="L51" s="24" t="b">
        <f>IF(Master!AO55="yes",TRUE,FALSE)</f>
        <v>1</v>
      </c>
      <c r="M51" s="24" t="e">
        <f>IF(Master!#REF!="yes",TRUE,FALSE)</f>
        <v>#REF!</v>
      </c>
      <c r="N51" s="24" t="b">
        <f>IF(Master!Q55="yes",TRUE,FALSE)</f>
        <v>1</v>
      </c>
      <c r="O51" s="24" t="b">
        <f>IF(Master!AV55="NO",FALSE,TRUE)</f>
        <v>1</v>
      </c>
      <c r="P51" s="24" t="e">
        <f>IF(Master!#REF!="yes",TRUE,FALSE)</f>
        <v>#REF!</v>
      </c>
      <c r="Q51" s="24" t="b">
        <f>IF(Master!BA55="None",FALSE,TRUE)</f>
        <v>1</v>
      </c>
      <c r="R51" s="24">
        <f t="shared" si="0"/>
        <v>6</v>
      </c>
      <c r="S51" s="23">
        <f t="shared" si="1"/>
        <v>2</v>
      </c>
      <c r="T51" s="23">
        <f t="shared" si="2"/>
        <v>0</v>
      </c>
      <c r="U51" s="23">
        <f t="shared" si="3"/>
        <v>4</v>
      </c>
    </row>
    <row r="52" spans="1:21" x14ac:dyDescent="0.2">
      <c r="A52" s="26" t="str">
        <f>Master!A56</f>
        <v>West Virginia</v>
      </c>
      <c r="B52" s="24" t="e">
        <f>IF(Master!#REF!="yes",TRUE,FALSE)</f>
        <v>#REF!</v>
      </c>
      <c r="C52" s="24" t="b">
        <f>IF(Master!E56="yes",TRUE,FALSE)</f>
        <v>0</v>
      </c>
      <c r="D52" s="24" t="e">
        <f>IF(Master!#REF!="yes",TRUE,FALSE)</f>
        <v>#REF!</v>
      </c>
      <c r="E52" s="24" t="b">
        <f>IF(Master!L56="yes",TRUE,FALSE)</f>
        <v>0</v>
      </c>
      <c r="F52" s="24" t="b">
        <f>IF(Master!M56="yes",TRUE,FALSE)</f>
        <v>1</v>
      </c>
      <c r="G52" s="24" t="e">
        <f>IF(Master!#REF!="yes",TRUE,FALSE)</f>
        <v>#REF!</v>
      </c>
      <c r="H52" s="24" t="b">
        <f>IF(Master!F56&gt;="18",TRUE,FALSE)</f>
        <v>1</v>
      </c>
      <c r="I52" s="24" t="e">
        <f>IF(Master!#REF!="yes",TRUE,FALSE)</f>
        <v>#REF!</v>
      </c>
      <c r="J52" s="24" t="b">
        <f>IF(Master!BC56="yes",FALSE,TRUE)</f>
        <v>1</v>
      </c>
      <c r="K52" s="24" t="b">
        <f>IF(Master!AN56="yes",TRUE,FALSE)</f>
        <v>0</v>
      </c>
      <c r="L52" s="24" t="b">
        <f>IF(Master!AO56="yes",TRUE,FALSE)</f>
        <v>1</v>
      </c>
      <c r="M52" s="24" t="e">
        <f>IF(Master!#REF!="yes",TRUE,FALSE)</f>
        <v>#REF!</v>
      </c>
      <c r="N52" s="24" t="b">
        <f>IF(Master!Q56="yes",TRUE,FALSE)</f>
        <v>1</v>
      </c>
      <c r="O52" s="24" t="b">
        <f>IF(Master!AV56="NO",FALSE,TRUE)</f>
        <v>1</v>
      </c>
      <c r="P52" s="24" t="e">
        <f>IF(Master!#REF!="yes",TRUE,FALSE)</f>
        <v>#REF!</v>
      </c>
      <c r="Q52" s="24" t="b">
        <f>IF(Master!BA56="None",FALSE,TRUE)</f>
        <v>1</v>
      </c>
      <c r="R52" s="24">
        <f t="shared" si="0"/>
        <v>6</v>
      </c>
      <c r="S52" s="23">
        <f t="shared" si="1"/>
        <v>2</v>
      </c>
      <c r="T52" s="23">
        <f t="shared" si="2"/>
        <v>0</v>
      </c>
      <c r="U52" s="23">
        <f t="shared" si="3"/>
        <v>4</v>
      </c>
    </row>
    <row r="53" spans="1:21" x14ac:dyDescent="0.2">
      <c r="A53" s="26" t="str">
        <f>Master!A57</f>
        <v>Wisconsin</v>
      </c>
      <c r="B53" s="24" t="e">
        <f>IF(Master!#REF!="yes",TRUE,FALSE)</f>
        <v>#REF!</v>
      </c>
      <c r="C53" s="24" t="b">
        <f>IF(Master!E57="yes",TRUE,FALSE)</f>
        <v>0</v>
      </c>
      <c r="D53" s="24" t="e">
        <f>IF(Master!#REF!="yes",TRUE,FALSE)</f>
        <v>#REF!</v>
      </c>
      <c r="E53" s="24" t="b">
        <f>IF(Master!L57="yes",TRUE,FALSE)</f>
        <v>0</v>
      </c>
      <c r="F53" s="24" t="b">
        <f>IF(Master!M57="yes",TRUE,FALSE)</f>
        <v>1</v>
      </c>
      <c r="G53" s="24" t="e">
        <f>IF(Master!#REF!="yes",TRUE,FALSE)</f>
        <v>#REF!</v>
      </c>
      <c r="H53" s="24" t="b">
        <f>IF(Master!F57&gt;="18",TRUE,FALSE)</f>
        <v>1</v>
      </c>
      <c r="I53" s="24" t="e">
        <f>IF(Master!#REF!="yes",TRUE,FALSE)</f>
        <v>#REF!</v>
      </c>
      <c r="J53" s="24" t="b">
        <f>IF(Master!BC57="yes",FALSE,TRUE)</f>
        <v>1</v>
      </c>
      <c r="K53" s="24" t="b">
        <f>IF(Master!AN57="yes",TRUE,FALSE)</f>
        <v>1</v>
      </c>
      <c r="L53" s="24" t="b">
        <f>IF(Master!AO57="yes",TRUE,FALSE)</f>
        <v>1</v>
      </c>
      <c r="M53" s="24" t="e">
        <f>IF(Master!#REF!="yes",TRUE,FALSE)</f>
        <v>#REF!</v>
      </c>
      <c r="N53" s="24" t="b">
        <f>IF(Master!Q57="yes",TRUE,FALSE)</f>
        <v>0</v>
      </c>
      <c r="O53" s="24" t="b">
        <f>IF(Master!AV57="NO",FALSE,TRUE)</f>
        <v>1</v>
      </c>
      <c r="P53" s="24" t="e">
        <f>IF(Master!#REF!="yes",TRUE,FALSE)</f>
        <v>#REF!</v>
      </c>
      <c r="Q53" s="24" t="b">
        <f>IF(Master!BA57="None",FALSE,TRUE)</f>
        <v>1</v>
      </c>
      <c r="R53" s="24">
        <f t="shared" si="0"/>
        <v>6</v>
      </c>
      <c r="S53" s="23">
        <f t="shared" si="1"/>
        <v>2</v>
      </c>
      <c r="T53" s="23">
        <f t="shared" si="2"/>
        <v>0</v>
      </c>
      <c r="U53" s="23">
        <f t="shared" si="3"/>
        <v>4</v>
      </c>
    </row>
    <row r="54" spans="1:21" x14ac:dyDescent="0.2">
      <c r="A54" s="26" t="str">
        <f>Master!A58</f>
        <v>Wyoming</v>
      </c>
      <c r="B54" s="24" t="e">
        <f>IF(Master!#REF!="yes",TRUE,FALSE)</f>
        <v>#REF!</v>
      </c>
      <c r="C54" s="24" t="b">
        <f>IF(Master!E58="yes",TRUE,FALSE)</f>
        <v>0</v>
      </c>
      <c r="D54" s="24" t="e">
        <f>IF(Master!#REF!="yes",TRUE,FALSE)</f>
        <v>#REF!</v>
      </c>
      <c r="E54" s="24" t="b">
        <f>IF(Master!L58="yes",TRUE,FALSE)</f>
        <v>0</v>
      </c>
      <c r="F54" s="24" t="b">
        <f>IF(Master!M58="yes",TRUE,FALSE)</f>
        <v>1</v>
      </c>
      <c r="G54" s="24" t="e">
        <f>IF(Master!#REF!="yes",TRUE,FALSE)</f>
        <v>#REF!</v>
      </c>
      <c r="H54" s="24" t="b">
        <f>IF(Master!F58&gt;="18",TRUE,FALSE)</f>
        <v>1</v>
      </c>
      <c r="I54" s="24" t="e">
        <f>IF(Master!#REF!="yes",TRUE,FALSE)</f>
        <v>#REF!</v>
      </c>
      <c r="J54" s="24" t="b">
        <f>IF(Master!BC58="yes",FALSE,TRUE)</f>
        <v>1</v>
      </c>
      <c r="K54" s="24" t="b">
        <f>IF(Master!AN58="yes",TRUE,FALSE)</f>
        <v>1</v>
      </c>
      <c r="L54" s="24" t="b">
        <f>IF(Master!AO58="yes",TRUE,FALSE)</f>
        <v>1</v>
      </c>
      <c r="M54" s="24" t="e">
        <f>IF(Master!#REF!="yes",TRUE,FALSE)</f>
        <v>#REF!</v>
      </c>
      <c r="N54" s="24" t="b">
        <f>IF(Master!Q58="yes",TRUE,FALSE)</f>
        <v>1</v>
      </c>
      <c r="O54" s="24" t="b">
        <f>IF(Master!AV58="NO",FALSE,TRUE)</f>
        <v>1</v>
      </c>
      <c r="P54" s="24" t="e">
        <f>IF(Master!#REF!="yes",TRUE,FALSE)</f>
        <v>#REF!</v>
      </c>
      <c r="Q54" s="24" t="b">
        <f>IF(Master!BA58="None",FALSE,TRUE)</f>
        <v>1</v>
      </c>
      <c r="R54" s="24">
        <f t="shared" si="0"/>
        <v>7</v>
      </c>
      <c r="S54" s="23">
        <f t="shared" si="1"/>
        <v>2</v>
      </c>
      <c r="T54" s="23">
        <f t="shared" si="2"/>
        <v>0</v>
      </c>
      <c r="U54" s="23">
        <f t="shared" si="3"/>
        <v>5</v>
      </c>
    </row>
    <row r="55" spans="1:21" x14ac:dyDescent="0.2">
      <c r="A55" s="24" t="s">
        <v>178</v>
      </c>
      <c r="B55" s="24">
        <f t="shared" ref="B55:P55" si="4">COUNTIF(B4:B54,TRUE)</f>
        <v>0</v>
      </c>
      <c r="C55" s="24">
        <f t="shared" si="4"/>
        <v>17</v>
      </c>
      <c r="D55" s="24">
        <f t="shared" si="4"/>
        <v>0</v>
      </c>
      <c r="E55" s="24">
        <f t="shared" si="4"/>
        <v>11</v>
      </c>
      <c r="F55" s="24">
        <f t="shared" si="4"/>
        <v>44</v>
      </c>
      <c r="G55" s="24">
        <f t="shared" si="4"/>
        <v>0</v>
      </c>
      <c r="H55" s="24">
        <f t="shared" si="4"/>
        <v>51</v>
      </c>
      <c r="I55" s="24">
        <f t="shared" si="4"/>
        <v>0</v>
      </c>
      <c r="J55" s="24">
        <f t="shared" si="4"/>
        <v>41</v>
      </c>
      <c r="K55" s="24">
        <f t="shared" si="4"/>
        <v>21</v>
      </c>
      <c r="L55" s="24">
        <f t="shared" si="4"/>
        <v>41</v>
      </c>
      <c r="M55" s="24">
        <f t="shared" si="4"/>
        <v>0</v>
      </c>
      <c r="N55" s="24">
        <f t="shared" si="4"/>
        <v>48</v>
      </c>
      <c r="O55" s="24">
        <f t="shared" si="4"/>
        <v>46</v>
      </c>
      <c r="P55" s="24">
        <f t="shared" si="4"/>
        <v>0</v>
      </c>
      <c r="Q55" s="24">
        <f>COUNTIF(Q4:Q54,TRUE)</f>
        <v>47</v>
      </c>
      <c r="R55" s="24">
        <f>SUM(R4:R54)</f>
        <v>336</v>
      </c>
    </row>
    <row r="56" spans="1:21" x14ac:dyDescent="0.2">
      <c r="A56" s="24" t="s">
        <v>183</v>
      </c>
      <c r="B56" s="24">
        <f>COUNTIF(B4:B54,FALSE)</f>
        <v>0</v>
      </c>
      <c r="C56" s="24">
        <f>COUNTIF(C4:C54,FALSE)</f>
        <v>34</v>
      </c>
      <c r="D56" s="24">
        <f t="shared" ref="D56:M56" si="5">COUNTIF(D4:D54,FALSE)</f>
        <v>0</v>
      </c>
      <c r="E56" s="24">
        <f t="shared" si="5"/>
        <v>40</v>
      </c>
      <c r="F56" s="24">
        <f t="shared" si="5"/>
        <v>7</v>
      </c>
      <c r="G56" s="24">
        <f t="shared" si="5"/>
        <v>0</v>
      </c>
      <c r="H56" s="24">
        <f t="shared" si="5"/>
        <v>0</v>
      </c>
      <c r="I56" s="24">
        <f t="shared" si="5"/>
        <v>0</v>
      </c>
      <c r="J56" s="24">
        <f t="shared" si="5"/>
        <v>10</v>
      </c>
      <c r="K56" s="24">
        <f t="shared" si="5"/>
        <v>30</v>
      </c>
      <c r="L56" s="24">
        <f t="shared" si="5"/>
        <v>10</v>
      </c>
      <c r="M56" s="24">
        <f t="shared" si="5"/>
        <v>0</v>
      </c>
      <c r="N56" s="24">
        <f>COUNTIF(N4:N54,FALSE)</f>
        <v>3</v>
      </c>
      <c r="O56" s="24">
        <f>COUNTIF(O4:O54,FALSE)</f>
        <v>5</v>
      </c>
      <c r="P56" s="24">
        <f>COUNTIF(P4:P54,FALSE)</f>
        <v>0</v>
      </c>
      <c r="Q56" s="24">
        <f>COUNTIF(Q4:Q54,FALSE)</f>
        <v>4</v>
      </c>
      <c r="R56" s="24">
        <f>816-R55</f>
        <v>480</v>
      </c>
    </row>
    <row r="57" spans="1:21" x14ac:dyDescent="0.2">
      <c r="B57" s="24"/>
      <c r="C57" s="24"/>
      <c r="D57" s="24"/>
      <c r="E57" s="24"/>
      <c r="F57" s="24"/>
      <c r="G57" s="24"/>
      <c r="H57" s="24"/>
      <c r="I57" s="27"/>
      <c r="J57" s="28"/>
      <c r="K57" s="28"/>
      <c r="L57" s="27"/>
      <c r="M57" s="24"/>
      <c r="N57" s="24"/>
      <c r="O57" s="24"/>
      <c r="P57" s="24"/>
      <c r="Q57" s="24"/>
      <c r="R57" s="24"/>
    </row>
    <row r="58" spans="1:21" x14ac:dyDescent="0.2">
      <c r="B58" s="24"/>
      <c r="C58" s="24"/>
      <c r="D58" s="24"/>
      <c r="E58" s="24"/>
      <c r="F58" s="24"/>
      <c r="G58" s="24"/>
      <c r="H58" s="24"/>
      <c r="I58" s="24"/>
      <c r="J58" s="24"/>
      <c r="K58" s="24"/>
      <c r="L58" s="24"/>
      <c r="M58" s="24"/>
      <c r="N58" s="24"/>
      <c r="O58" s="24"/>
      <c r="P58" s="24"/>
      <c r="Q58" s="24"/>
      <c r="R58" s="24"/>
    </row>
    <row r="59" spans="1:21" x14ac:dyDescent="0.2">
      <c r="B59" s="24"/>
      <c r="C59" s="24"/>
      <c r="D59" s="24"/>
      <c r="E59" s="24"/>
      <c r="F59" s="24"/>
      <c r="G59" s="24"/>
      <c r="H59" s="24"/>
      <c r="I59" s="24"/>
      <c r="J59" s="24"/>
      <c r="K59" s="24"/>
      <c r="L59" s="24"/>
      <c r="M59" s="24"/>
      <c r="N59" s="24"/>
      <c r="O59" s="24"/>
      <c r="P59" s="24"/>
      <c r="Q59" s="24"/>
      <c r="R59" s="24"/>
    </row>
    <row r="60" spans="1:21" x14ac:dyDescent="0.2">
      <c r="B60" s="24"/>
      <c r="C60" s="24"/>
      <c r="D60" s="24"/>
      <c r="E60" s="24"/>
      <c r="F60" s="24"/>
      <c r="G60" s="24"/>
      <c r="H60" s="24"/>
      <c r="I60" s="24"/>
      <c r="J60" s="24"/>
      <c r="K60" s="24"/>
      <c r="L60" s="24"/>
      <c r="M60" s="24"/>
      <c r="N60" s="24"/>
      <c r="O60" s="24"/>
      <c r="P60" s="24"/>
      <c r="Q60" s="24"/>
      <c r="R60" s="24"/>
    </row>
    <row r="61" spans="1:21" x14ac:dyDescent="0.2">
      <c r="B61" s="24"/>
      <c r="C61" s="24"/>
      <c r="D61" s="24"/>
      <c r="E61" s="24"/>
      <c r="F61" s="24"/>
      <c r="G61" s="24"/>
      <c r="H61" s="24"/>
      <c r="I61" s="24"/>
      <c r="J61" s="24"/>
      <c r="K61" s="24"/>
      <c r="L61" s="24"/>
      <c r="M61" s="24"/>
      <c r="N61" s="24"/>
      <c r="O61" s="24"/>
      <c r="P61" s="24"/>
      <c r="Q61" s="24"/>
      <c r="R61" s="24"/>
    </row>
    <row r="62" spans="1:21" x14ac:dyDescent="0.2">
      <c r="B62" s="24"/>
      <c r="C62" s="24"/>
      <c r="D62" s="24"/>
      <c r="E62" s="24"/>
      <c r="F62" s="24"/>
      <c r="G62" s="24"/>
      <c r="H62" s="24"/>
      <c r="I62" s="24"/>
      <c r="J62" s="24"/>
      <c r="K62" s="24"/>
      <c r="L62" s="24"/>
      <c r="M62" s="24"/>
      <c r="N62" s="24"/>
      <c r="O62" s="24"/>
      <c r="P62" s="24"/>
      <c r="Q62" s="24"/>
      <c r="R62" s="24"/>
    </row>
    <row r="64" spans="1:21" x14ac:dyDescent="0.2">
      <c r="B64" s="76"/>
    </row>
    <row r="67" spans="8:8" x14ac:dyDescent="0.2">
      <c r="H67" s="27"/>
    </row>
    <row r="68" spans="8:8" x14ac:dyDescent="0.2">
      <c r="H68" s="27"/>
    </row>
    <row r="69" spans="8:8" x14ac:dyDescent="0.2">
      <c r="H69" s="27"/>
    </row>
    <row r="70" spans="8:8" x14ac:dyDescent="0.2">
      <c r="H70" s="27"/>
    </row>
    <row r="71" spans="8:8" x14ac:dyDescent="0.2">
      <c r="H71" s="27"/>
    </row>
    <row r="72" spans="8:8" x14ac:dyDescent="0.2">
      <c r="H72" s="27"/>
    </row>
    <row r="73" spans="8:8" x14ac:dyDescent="0.2">
      <c r="H73" s="27"/>
    </row>
    <row r="74" spans="8:8" x14ac:dyDescent="0.2">
      <c r="H74" s="27"/>
    </row>
    <row r="75" spans="8:8" x14ac:dyDescent="0.2">
      <c r="H75" s="27"/>
    </row>
    <row r="76" spans="8:8" x14ac:dyDescent="0.2">
      <c r="H76" s="27"/>
    </row>
    <row r="77" spans="8:8" x14ac:dyDescent="0.2">
      <c r="H77" s="27"/>
    </row>
  </sheetData>
  <sheetProtection password="C5E6" sheet="1" objects="1" scenarios="1" selectLockedCells="1" selectUnlockedCells="1"/>
  <customSheetViews>
    <customSheetView guid="{D87B9587-DAC1-4666-B66A-26D6B89CB630}" showGridLines="0" showRowCol="0" fitToPage="1" hiddenColumns="1" state="hidden" showRuler="0">
      <pageMargins left="0.25" right="0.25" top="0.5" bottom="0.25" header="0.25" footer="0"/>
      <printOptions gridLines="1"/>
      <pageSetup scale="44" orientation="portrait" r:id="rId1"/>
      <headerFooter alignWithMargins="0"/>
    </customSheetView>
    <customSheetView guid="{96F71044-F42D-4026-85DD-448E7EAE6F48}" showGridLines="0" showRowCol="0" fitToPage="1" hiddenColumns="1" state="hidden" showRuler="0">
      <pageMargins left="0.25" right="0.25" top="0.5" bottom="0.25" header="0.25" footer="0"/>
      <printOptions gridLines="1"/>
      <pageSetup scale="43" orientation="portrait" r:id="rId2"/>
      <headerFooter alignWithMargins="0"/>
    </customSheetView>
    <customSheetView guid="{D11220A0-C700-4943-8151-3EBFAC135D42}" showGridLines="0" fitToPage="1" showRuler="0">
      <pane xSplit="1" ySplit="3" topLeftCell="B4" activePane="bottomRight" state="frozen"/>
      <selection pane="bottomRight"/>
      <pageMargins left="0.25" right="0.25" top="0.5" bottom="0.25" header="0.25" footer="0"/>
      <printOptions gridLines="1"/>
      <pageSetup scale="44" orientation="portrait" r:id="rId3"/>
      <headerFooter alignWithMargins="0"/>
    </customSheetView>
  </customSheetViews>
  <mergeCells count="2">
    <mergeCell ref="B1:R1"/>
    <mergeCell ref="B2:R2"/>
  </mergeCells>
  <phoneticPr fontId="0" type="noConversion"/>
  <printOptions gridLines="1"/>
  <pageMargins left="0.25" right="0.25" top="0.5" bottom="0.25" header="0.25" footer="0"/>
  <pageSetup scale="44"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2"/>
  <sheetViews>
    <sheetView workbookViewId="0">
      <selection activeCell="C1" sqref="C1"/>
    </sheetView>
  </sheetViews>
  <sheetFormatPr defaultRowHeight="12.75" x14ac:dyDescent="0.2"/>
  <cols>
    <col min="1" max="1" width="10.42578125" bestFit="1" customWidth="1"/>
    <col min="2" max="2" width="14.140625" bestFit="1" customWidth="1"/>
    <col min="4" max="4" width="14.140625" bestFit="1" customWidth="1"/>
    <col min="5" max="5" width="10.42578125" bestFit="1" customWidth="1"/>
  </cols>
  <sheetData>
    <row r="1" spans="1:5" x14ac:dyDescent="0.2">
      <c r="A1" t="e">
        <f>#REF!</f>
        <v>#REF!</v>
      </c>
      <c r="B1" t="e">
        <f>#REF!</f>
        <v>#REF!</v>
      </c>
      <c r="D1" t="e">
        <f>#REF!</f>
        <v>#REF!</v>
      </c>
      <c r="E1" t="e">
        <f>#REF!</f>
        <v>#REF!</v>
      </c>
    </row>
    <row r="2" spans="1:5" x14ac:dyDescent="0.2">
      <c r="A2" t="e">
        <f>#REF!</f>
        <v>#REF!</v>
      </c>
      <c r="B2" t="e">
        <f>#REF!</f>
        <v>#REF!</v>
      </c>
      <c r="D2" t="e">
        <f>#REF!</f>
        <v>#REF!</v>
      </c>
      <c r="E2" t="e">
        <f>#REF!</f>
        <v>#REF!</v>
      </c>
    </row>
    <row r="3" spans="1:5" x14ac:dyDescent="0.2">
      <c r="A3" t="e">
        <f>#REF!</f>
        <v>#REF!</v>
      </c>
      <c r="B3" t="e">
        <f>#REF!</f>
        <v>#REF!</v>
      </c>
      <c r="D3" t="e">
        <f>#REF!</f>
        <v>#REF!</v>
      </c>
      <c r="E3" t="e">
        <f>#REF!</f>
        <v>#REF!</v>
      </c>
    </row>
    <row r="4" spans="1:5" x14ac:dyDescent="0.2">
      <c r="A4" t="e">
        <f>#REF!</f>
        <v>#REF!</v>
      </c>
      <c r="B4" t="e">
        <f>#REF!</f>
        <v>#REF!</v>
      </c>
      <c r="D4" t="e">
        <f>#REF!</f>
        <v>#REF!</v>
      </c>
      <c r="E4" t="e">
        <f>#REF!</f>
        <v>#REF!</v>
      </c>
    </row>
    <row r="5" spans="1:5" x14ac:dyDescent="0.2">
      <c r="A5" t="e">
        <f>#REF!</f>
        <v>#REF!</v>
      </c>
      <c r="B5" t="e">
        <f>#REF!</f>
        <v>#REF!</v>
      </c>
      <c r="D5" t="e">
        <f>#REF!</f>
        <v>#REF!</v>
      </c>
      <c r="E5" t="e">
        <f>#REF!</f>
        <v>#REF!</v>
      </c>
    </row>
    <row r="6" spans="1:5" x14ac:dyDescent="0.2">
      <c r="A6" t="e">
        <f>#REF!</f>
        <v>#REF!</v>
      </c>
      <c r="B6" t="e">
        <f>#REF!</f>
        <v>#REF!</v>
      </c>
      <c r="D6" t="e">
        <f>#REF!</f>
        <v>#REF!</v>
      </c>
      <c r="E6" t="e">
        <f>#REF!</f>
        <v>#REF!</v>
      </c>
    </row>
    <row r="7" spans="1:5" x14ac:dyDescent="0.2">
      <c r="A7" t="e">
        <f>#REF!</f>
        <v>#REF!</v>
      </c>
      <c r="B7" t="e">
        <f>#REF!</f>
        <v>#REF!</v>
      </c>
      <c r="D7" t="e">
        <f>#REF!</f>
        <v>#REF!</v>
      </c>
      <c r="E7" t="e">
        <f>#REF!</f>
        <v>#REF!</v>
      </c>
    </row>
    <row r="8" spans="1:5" x14ac:dyDescent="0.2">
      <c r="A8" t="e">
        <f>#REF!</f>
        <v>#REF!</v>
      </c>
      <c r="B8" t="e">
        <f>#REF!</f>
        <v>#REF!</v>
      </c>
      <c r="D8" t="e">
        <f>#REF!</f>
        <v>#REF!</v>
      </c>
      <c r="E8" t="e">
        <f>#REF!</f>
        <v>#REF!</v>
      </c>
    </row>
    <row r="9" spans="1:5" x14ac:dyDescent="0.2">
      <c r="A9" t="e">
        <f>#REF!</f>
        <v>#REF!</v>
      </c>
      <c r="B9" t="e">
        <f>#REF!</f>
        <v>#REF!</v>
      </c>
      <c r="D9" t="e">
        <f>#REF!</f>
        <v>#REF!</v>
      </c>
      <c r="E9" t="e">
        <f>#REF!</f>
        <v>#REF!</v>
      </c>
    </row>
    <row r="10" spans="1:5" x14ac:dyDescent="0.2">
      <c r="A10" t="e">
        <f>#REF!</f>
        <v>#REF!</v>
      </c>
      <c r="B10" t="e">
        <f>#REF!</f>
        <v>#REF!</v>
      </c>
      <c r="D10" t="e">
        <f>#REF!</f>
        <v>#REF!</v>
      </c>
      <c r="E10" t="e">
        <f>#REF!</f>
        <v>#REF!</v>
      </c>
    </row>
    <row r="11" spans="1:5" x14ac:dyDescent="0.2">
      <c r="A11" t="e">
        <f>#REF!</f>
        <v>#REF!</v>
      </c>
      <c r="B11" t="e">
        <f>#REF!</f>
        <v>#REF!</v>
      </c>
      <c r="D11" t="e">
        <f>#REF!</f>
        <v>#REF!</v>
      </c>
      <c r="E11" t="e">
        <f>#REF!</f>
        <v>#REF!</v>
      </c>
    </row>
    <row r="12" spans="1:5" x14ac:dyDescent="0.2">
      <c r="A12" t="e">
        <f>#REF!</f>
        <v>#REF!</v>
      </c>
      <c r="B12" t="e">
        <f>#REF!</f>
        <v>#REF!</v>
      </c>
      <c r="D12" t="e">
        <f>#REF!</f>
        <v>#REF!</v>
      </c>
      <c r="E12" t="e">
        <f>#REF!</f>
        <v>#REF!</v>
      </c>
    </row>
    <row r="13" spans="1:5" x14ac:dyDescent="0.2">
      <c r="A13" t="e">
        <f>#REF!</f>
        <v>#REF!</v>
      </c>
      <c r="B13" t="e">
        <f>#REF!</f>
        <v>#REF!</v>
      </c>
      <c r="D13" t="e">
        <f>#REF!</f>
        <v>#REF!</v>
      </c>
      <c r="E13" t="e">
        <f>#REF!</f>
        <v>#REF!</v>
      </c>
    </row>
    <row r="14" spans="1:5" x14ac:dyDescent="0.2">
      <c r="A14" t="e">
        <f>#REF!</f>
        <v>#REF!</v>
      </c>
      <c r="B14" t="e">
        <f>#REF!</f>
        <v>#REF!</v>
      </c>
      <c r="D14" t="e">
        <f>#REF!</f>
        <v>#REF!</v>
      </c>
      <c r="E14" t="e">
        <f>#REF!</f>
        <v>#REF!</v>
      </c>
    </row>
    <row r="15" spans="1:5" x14ac:dyDescent="0.2">
      <c r="A15" t="e">
        <f>#REF!</f>
        <v>#REF!</v>
      </c>
      <c r="B15" t="e">
        <f>#REF!</f>
        <v>#REF!</v>
      </c>
      <c r="D15" t="e">
        <f>#REF!</f>
        <v>#REF!</v>
      </c>
      <c r="E15" t="e">
        <f>#REF!</f>
        <v>#REF!</v>
      </c>
    </row>
    <row r="16" spans="1:5" x14ac:dyDescent="0.2">
      <c r="A16" t="e">
        <f>#REF!</f>
        <v>#REF!</v>
      </c>
      <c r="B16" t="e">
        <f>#REF!</f>
        <v>#REF!</v>
      </c>
      <c r="D16" t="e">
        <f>#REF!</f>
        <v>#REF!</v>
      </c>
      <c r="E16" t="e">
        <f>#REF!</f>
        <v>#REF!</v>
      </c>
    </row>
    <row r="17" spans="1:5" x14ac:dyDescent="0.2">
      <c r="A17" t="e">
        <f>#REF!</f>
        <v>#REF!</v>
      </c>
      <c r="B17" t="e">
        <f>#REF!</f>
        <v>#REF!</v>
      </c>
      <c r="D17" t="e">
        <f>#REF!</f>
        <v>#REF!</v>
      </c>
      <c r="E17" t="e">
        <f>#REF!</f>
        <v>#REF!</v>
      </c>
    </row>
    <row r="18" spans="1:5" x14ac:dyDescent="0.2">
      <c r="A18" t="e">
        <f>#REF!</f>
        <v>#REF!</v>
      </c>
      <c r="B18" t="e">
        <f>#REF!</f>
        <v>#REF!</v>
      </c>
      <c r="D18" t="e">
        <f>#REF!</f>
        <v>#REF!</v>
      </c>
      <c r="E18" t="e">
        <f>#REF!</f>
        <v>#REF!</v>
      </c>
    </row>
    <row r="19" spans="1:5" x14ac:dyDescent="0.2">
      <c r="A19" t="e">
        <f>#REF!</f>
        <v>#REF!</v>
      </c>
      <c r="B19" t="e">
        <f>#REF!</f>
        <v>#REF!</v>
      </c>
      <c r="D19" t="e">
        <f>#REF!</f>
        <v>#REF!</v>
      </c>
      <c r="E19" t="e">
        <f>#REF!</f>
        <v>#REF!</v>
      </c>
    </row>
    <row r="20" spans="1:5" x14ac:dyDescent="0.2">
      <c r="A20" t="e">
        <f>#REF!</f>
        <v>#REF!</v>
      </c>
      <c r="B20" t="e">
        <f>#REF!</f>
        <v>#REF!</v>
      </c>
      <c r="D20" t="e">
        <f>#REF!</f>
        <v>#REF!</v>
      </c>
      <c r="E20" t="e">
        <f>#REF!</f>
        <v>#REF!</v>
      </c>
    </row>
    <row r="21" spans="1:5" x14ac:dyDescent="0.2">
      <c r="A21" t="e">
        <f>#REF!</f>
        <v>#REF!</v>
      </c>
      <c r="B21" t="e">
        <f>#REF!</f>
        <v>#REF!</v>
      </c>
      <c r="D21" t="e">
        <f>#REF!</f>
        <v>#REF!</v>
      </c>
      <c r="E21" t="e">
        <f>#REF!</f>
        <v>#REF!</v>
      </c>
    </row>
    <row r="22" spans="1:5" x14ac:dyDescent="0.2">
      <c r="A22" t="e">
        <f>#REF!</f>
        <v>#REF!</v>
      </c>
      <c r="B22" t="e">
        <f>#REF!</f>
        <v>#REF!</v>
      </c>
      <c r="D22" t="e">
        <f>#REF!</f>
        <v>#REF!</v>
      </c>
      <c r="E22" t="e">
        <f>#REF!</f>
        <v>#REF!</v>
      </c>
    </row>
    <row r="23" spans="1:5" x14ac:dyDescent="0.2">
      <c r="A23" t="e">
        <f>#REF!</f>
        <v>#REF!</v>
      </c>
      <c r="B23" t="e">
        <f>#REF!</f>
        <v>#REF!</v>
      </c>
      <c r="D23" t="e">
        <f>#REF!</f>
        <v>#REF!</v>
      </c>
      <c r="E23" t="e">
        <f>#REF!</f>
        <v>#REF!</v>
      </c>
    </row>
    <row r="24" spans="1:5" x14ac:dyDescent="0.2">
      <c r="A24" t="e">
        <f>#REF!</f>
        <v>#REF!</v>
      </c>
      <c r="B24" t="e">
        <f>#REF!</f>
        <v>#REF!</v>
      </c>
      <c r="D24" t="e">
        <f>#REF!</f>
        <v>#REF!</v>
      </c>
      <c r="E24" t="e">
        <f>#REF!</f>
        <v>#REF!</v>
      </c>
    </row>
    <row r="25" spans="1:5" x14ac:dyDescent="0.2">
      <c r="A25" t="e">
        <f>#REF!</f>
        <v>#REF!</v>
      </c>
      <c r="B25" t="e">
        <f>#REF!</f>
        <v>#REF!</v>
      </c>
      <c r="D25" t="e">
        <f>#REF!</f>
        <v>#REF!</v>
      </c>
      <c r="E25" t="e">
        <f>#REF!</f>
        <v>#REF!</v>
      </c>
    </row>
    <row r="26" spans="1:5" x14ac:dyDescent="0.2">
      <c r="A26" t="e">
        <f>#REF!</f>
        <v>#REF!</v>
      </c>
      <c r="B26" t="e">
        <f>#REF!</f>
        <v>#REF!</v>
      </c>
      <c r="D26" t="e">
        <f>#REF!</f>
        <v>#REF!</v>
      </c>
      <c r="E26" t="e">
        <f>#REF!</f>
        <v>#REF!</v>
      </c>
    </row>
    <row r="27" spans="1:5" x14ac:dyDescent="0.2">
      <c r="A27" t="e">
        <f>#REF!</f>
        <v>#REF!</v>
      </c>
      <c r="B27" t="e">
        <f>#REF!</f>
        <v>#REF!</v>
      </c>
      <c r="D27" t="e">
        <f>#REF!</f>
        <v>#REF!</v>
      </c>
      <c r="E27" t="e">
        <f>#REF!</f>
        <v>#REF!</v>
      </c>
    </row>
    <row r="28" spans="1:5" x14ac:dyDescent="0.2">
      <c r="A28" t="e">
        <f>#REF!</f>
        <v>#REF!</v>
      </c>
      <c r="B28" t="e">
        <f>#REF!</f>
        <v>#REF!</v>
      </c>
      <c r="D28" t="e">
        <f>#REF!</f>
        <v>#REF!</v>
      </c>
      <c r="E28" t="e">
        <f>#REF!</f>
        <v>#REF!</v>
      </c>
    </row>
    <row r="29" spans="1:5" x14ac:dyDescent="0.2">
      <c r="A29" t="e">
        <f>#REF!</f>
        <v>#REF!</v>
      </c>
      <c r="B29" t="e">
        <f>#REF!</f>
        <v>#REF!</v>
      </c>
      <c r="D29" t="e">
        <f>#REF!</f>
        <v>#REF!</v>
      </c>
      <c r="E29" t="e">
        <f>#REF!</f>
        <v>#REF!</v>
      </c>
    </row>
    <row r="30" spans="1:5" x14ac:dyDescent="0.2">
      <c r="A30" t="e">
        <f>#REF!</f>
        <v>#REF!</v>
      </c>
      <c r="B30" t="e">
        <f>#REF!</f>
        <v>#REF!</v>
      </c>
      <c r="D30" t="e">
        <f>#REF!</f>
        <v>#REF!</v>
      </c>
      <c r="E30" t="e">
        <f>#REF!</f>
        <v>#REF!</v>
      </c>
    </row>
    <row r="31" spans="1:5" x14ac:dyDescent="0.2">
      <c r="A31" t="e">
        <f>#REF!</f>
        <v>#REF!</v>
      </c>
      <c r="B31" t="e">
        <f>#REF!</f>
        <v>#REF!</v>
      </c>
      <c r="D31" t="e">
        <f>#REF!</f>
        <v>#REF!</v>
      </c>
      <c r="E31" t="e">
        <f>#REF!</f>
        <v>#REF!</v>
      </c>
    </row>
    <row r="32" spans="1:5" x14ac:dyDescent="0.2">
      <c r="A32" t="e">
        <f>#REF!</f>
        <v>#REF!</v>
      </c>
      <c r="B32" t="e">
        <f>#REF!</f>
        <v>#REF!</v>
      </c>
      <c r="D32" t="e">
        <f>#REF!</f>
        <v>#REF!</v>
      </c>
      <c r="E32" t="e">
        <f>#REF!</f>
        <v>#REF!</v>
      </c>
    </row>
    <row r="33" spans="1:5" x14ac:dyDescent="0.2">
      <c r="A33" t="e">
        <f>#REF!</f>
        <v>#REF!</v>
      </c>
      <c r="B33" t="e">
        <f>#REF!</f>
        <v>#REF!</v>
      </c>
      <c r="D33" t="e">
        <f>#REF!</f>
        <v>#REF!</v>
      </c>
      <c r="E33" t="e">
        <f>#REF!</f>
        <v>#REF!</v>
      </c>
    </row>
    <row r="34" spans="1:5" x14ac:dyDescent="0.2">
      <c r="A34" t="e">
        <f>#REF!</f>
        <v>#REF!</v>
      </c>
      <c r="B34" t="e">
        <f>#REF!</f>
        <v>#REF!</v>
      </c>
      <c r="D34" t="e">
        <f>#REF!</f>
        <v>#REF!</v>
      </c>
      <c r="E34" t="e">
        <f>#REF!</f>
        <v>#REF!</v>
      </c>
    </row>
    <row r="35" spans="1:5" x14ac:dyDescent="0.2">
      <c r="A35" t="e">
        <f>#REF!</f>
        <v>#REF!</v>
      </c>
      <c r="B35" t="e">
        <f>#REF!</f>
        <v>#REF!</v>
      </c>
      <c r="D35" t="e">
        <f>#REF!</f>
        <v>#REF!</v>
      </c>
      <c r="E35" t="e">
        <f>#REF!</f>
        <v>#REF!</v>
      </c>
    </row>
    <row r="36" spans="1:5" x14ac:dyDescent="0.2">
      <c r="A36" t="e">
        <f>#REF!</f>
        <v>#REF!</v>
      </c>
      <c r="B36" t="e">
        <f>#REF!</f>
        <v>#REF!</v>
      </c>
      <c r="D36" t="e">
        <f>#REF!</f>
        <v>#REF!</v>
      </c>
      <c r="E36" t="e">
        <f>#REF!</f>
        <v>#REF!</v>
      </c>
    </row>
    <row r="37" spans="1:5" x14ac:dyDescent="0.2">
      <c r="A37" t="e">
        <f>#REF!</f>
        <v>#REF!</v>
      </c>
      <c r="B37" t="e">
        <f>#REF!</f>
        <v>#REF!</v>
      </c>
      <c r="D37" t="e">
        <f>#REF!</f>
        <v>#REF!</v>
      </c>
      <c r="E37" t="e">
        <f>#REF!</f>
        <v>#REF!</v>
      </c>
    </row>
    <row r="38" spans="1:5" x14ac:dyDescent="0.2">
      <c r="A38" t="e">
        <f>#REF!</f>
        <v>#REF!</v>
      </c>
      <c r="B38" t="e">
        <f>#REF!</f>
        <v>#REF!</v>
      </c>
      <c r="D38" t="e">
        <f>#REF!</f>
        <v>#REF!</v>
      </c>
      <c r="E38" t="e">
        <f>#REF!</f>
        <v>#REF!</v>
      </c>
    </row>
    <row r="39" spans="1:5" x14ac:dyDescent="0.2">
      <c r="A39" t="e">
        <f>#REF!</f>
        <v>#REF!</v>
      </c>
      <c r="B39" t="e">
        <f>#REF!</f>
        <v>#REF!</v>
      </c>
      <c r="D39" t="e">
        <f>#REF!</f>
        <v>#REF!</v>
      </c>
      <c r="E39" t="e">
        <f>#REF!</f>
        <v>#REF!</v>
      </c>
    </row>
    <row r="40" spans="1:5" x14ac:dyDescent="0.2">
      <c r="A40" t="e">
        <f>#REF!</f>
        <v>#REF!</v>
      </c>
      <c r="B40" t="e">
        <f>#REF!</f>
        <v>#REF!</v>
      </c>
      <c r="D40" t="e">
        <f>#REF!</f>
        <v>#REF!</v>
      </c>
      <c r="E40" t="e">
        <f>#REF!</f>
        <v>#REF!</v>
      </c>
    </row>
    <row r="41" spans="1:5" x14ac:dyDescent="0.2">
      <c r="A41" t="e">
        <f>#REF!</f>
        <v>#REF!</v>
      </c>
      <c r="B41" t="e">
        <f>#REF!</f>
        <v>#REF!</v>
      </c>
      <c r="D41" t="e">
        <f>#REF!</f>
        <v>#REF!</v>
      </c>
      <c r="E41" t="e">
        <f>#REF!</f>
        <v>#REF!</v>
      </c>
    </row>
    <row r="42" spans="1:5" x14ac:dyDescent="0.2">
      <c r="A42" t="e">
        <f>#REF!</f>
        <v>#REF!</v>
      </c>
      <c r="B42" t="e">
        <f>#REF!</f>
        <v>#REF!</v>
      </c>
      <c r="D42" t="e">
        <f>#REF!</f>
        <v>#REF!</v>
      </c>
      <c r="E42" t="e">
        <f>#REF!</f>
        <v>#REF!</v>
      </c>
    </row>
    <row r="43" spans="1:5" x14ac:dyDescent="0.2">
      <c r="A43" t="e">
        <f>#REF!</f>
        <v>#REF!</v>
      </c>
      <c r="B43" t="e">
        <f>#REF!</f>
        <v>#REF!</v>
      </c>
      <c r="D43" t="e">
        <f>#REF!</f>
        <v>#REF!</v>
      </c>
      <c r="E43" t="e">
        <f>#REF!</f>
        <v>#REF!</v>
      </c>
    </row>
    <row r="44" spans="1:5" x14ac:dyDescent="0.2">
      <c r="A44" t="e">
        <f>#REF!</f>
        <v>#REF!</v>
      </c>
      <c r="B44" t="e">
        <f>#REF!</f>
        <v>#REF!</v>
      </c>
      <c r="D44" t="e">
        <f>#REF!</f>
        <v>#REF!</v>
      </c>
      <c r="E44" t="e">
        <f>#REF!</f>
        <v>#REF!</v>
      </c>
    </row>
    <row r="45" spans="1:5" x14ac:dyDescent="0.2">
      <c r="A45" t="e">
        <f>#REF!</f>
        <v>#REF!</v>
      </c>
      <c r="B45" t="e">
        <f>#REF!</f>
        <v>#REF!</v>
      </c>
      <c r="D45" t="e">
        <f>#REF!</f>
        <v>#REF!</v>
      </c>
      <c r="E45" t="e">
        <f>#REF!</f>
        <v>#REF!</v>
      </c>
    </row>
    <row r="46" spans="1:5" x14ac:dyDescent="0.2">
      <c r="A46" t="e">
        <f>#REF!</f>
        <v>#REF!</v>
      </c>
      <c r="B46" t="e">
        <f>#REF!</f>
        <v>#REF!</v>
      </c>
      <c r="D46" t="e">
        <f>#REF!</f>
        <v>#REF!</v>
      </c>
      <c r="E46" t="e">
        <f>#REF!</f>
        <v>#REF!</v>
      </c>
    </row>
    <row r="47" spans="1:5" x14ac:dyDescent="0.2">
      <c r="A47" t="e">
        <f>#REF!</f>
        <v>#REF!</v>
      </c>
      <c r="B47" t="e">
        <f>#REF!</f>
        <v>#REF!</v>
      </c>
      <c r="D47" t="e">
        <f>#REF!</f>
        <v>#REF!</v>
      </c>
      <c r="E47" t="e">
        <f>#REF!</f>
        <v>#REF!</v>
      </c>
    </row>
    <row r="48" spans="1:5" x14ac:dyDescent="0.2">
      <c r="A48" t="e">
        <f>#REF!</f>
        <v>#REF!</v>
      </c>
      <c r="B48" t="e">
        <f>#REF!</f>
        <v>#REF!</v>
      </c>
      <c r="D48" t="e">
        <f>#REF!</f>
        <v>#REF!</v>
      </c>
      <c r="E48" t="e">
        <f>#REF!</f>
        <v>#REF!</v>
      </c>
    </row>
    <row r="49" spans="1:5" x14ac:dyDescent="0.2">
      <c r="A49" t="e">
        <f>#REF!</f>
        <v>#REF!</v>
      </c>
      <c r="B49" t="e">
        <f>#REF!</f>
        <v>#REF!</v>
      </c>
      <c r="D49" t="e">
        <f>#REF!</f>
        <v>#REF!</v>
      </c>
      <c r="E49" t="e">
        <f>#REF!</f>
        <v>#REF!</v>
      </c>
    </row>
    <row r="50" spans="1:5" x14ac:dyDescent="0.2">
      <c r="A50" t="e">
        <f>#REF!</f>
        <v>#REF!</v>
      </c>
      <c r="B50" t="e">
        <f>#REF!</f>
        <v>#REF!</v>
      </c>
      <c r="D50" t="e">
        <f>#REF!</f>
        <v>#REF!</v>
      </c>
      <c r="E50" t="e">
        <f>#REF!</f>
        <v>#REF!</v>
      </c>
    </row>
    <row r="51" spans="1:5" x14ac:dyDescent="0.2">
      <c r="A51" t="e">
        <f>#REF!</f>
        <v>#REF!</v>
      </c>
      <c r="B51" t="e">
        <f>#REF!</f>
        <v>#REF!</v>
      </c>
      <c r="D51" t="e">
        <f>#REF!</f>
        <v>#REF!</v>
      </c>
      <c r="E51" t="e">
        <f>#REF!</f>
        <v>#REF!</v>
      </c>
    </row>
    <row r="52" spans="1:5" x14ac:dyDescent="0.2">
      <c r="A52" t="e">
        <f>#REF!</f>
        <v>#REF!</v>
      </c>
      <c r="B52" t="e">
        <f>#REF!</f>
        <v>#REF!</v>
      </c>
      <c r="D52" t="e">
        <f>#REF!</f>
        <v>#REF!</v>
      </c>
      <c r="E52" t="e">
        <f>#REF!</f>
        <v>#REF!</v>
      </c>
    </row>
  </sheetData>
  <sheetProtection selectLockedCells="1" selectUnlockedCells="1"/>
  <customSheetViews>
    <customSheetView guid="{D87B9587-DAC1-4666-B66A-26D6B89CB630}" state="hidden" showRuler="0">
      <selection activeCell="C1" sqref="C1"/>
      <pageMargins left="0.75" right="0.75" top="1" bottom="1" header="0.5" footer="0.5"/>
      <headerFooter alignWithMargins="0"/>
    </customSheetView>
    <customSheetView guid="{96F71044-F42D-4026-85DD-448E7EAE6F48}" state="hidden" showRuler="0">
      <selection activeCell="C1" sqref="C1"/>
      <pageMargins left="0.75" right="0.75" top="1" bottom="1" header="0.5" footer="0.5"/>
      <headerFooter alignWithMargins="0"/>
    </customSheetView>
    <customSheetView guid="{D11220A0-C700-4943-8151-3EBFAC135D42}" state="hidden" showRuler="0">
      <selection activeCell="C1" sqref="C1"/>
      <pageMargins left="0.75" right="0.75" top="1" bottom="1" header="0.5" footer="0.5"/>
      <headerFooter alignWithMargins="0"/>
    </customSheetView>
  </customSheetViews>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2" sqref="A2"/>
    </sheetView>
  </sheetViews>
  <sheetFormatPr defaultRowHeight="18" x14ac:dyDescent="0.25"/>
  <cols>
    <col min="1" max="1" width="121.42578125" style="87" customWidth="1"/>
    <col min="2" max="2" width="9.140625" style="182"/>
    <col min="3" max="3" width="10.42578125" style="182" customWidth="1"/>
    <col min="4" max="14" width="9.140625" style="182"/>
  </cols>
  <sheetData>
    <row r="1" spans="1:1" ht="22.5" x14ac:dyDescent="0.3">
      <c r="A1" s="88" t="s">
        <v>246</v>
      </c>
    </row>
    <row r="2" spans="1:1" ht="162" x14ac:dyDescent="0.25">
      <c r="A2" s="180" t="s">
        <v>291</v>
      </c>
    </row>
    <row r="3" spans="1:1" s="182" customFormat="1" x14ac:dyDescent="0.25">
      <c r="A3" s="181"/>
    </row>
    <row r="4" spans="1:1" s="182" customFormat="1" x14ac:dyDescent="0.25">
      <c r="A4" s="181"/>
    </row>
    <row r="5" spans="1:1" s="182" customFormat="1" x14ac:dyDescent="0.25">
      <c r="A5" s="181"/>
    </row>
    <row r="6" spans="1:1" s="182" customFormat="1" x14ac:dyDescent="0.25">
      <c r="A6" s="183"/>
    </row>
    <row r="7" spans="1:1" s="182" customFormat="1" x14ac:dyDescent="0.25">
      <c r="A7" s="184"/>
    </row>
    <row r="8" spans="1:1" s="182" customFormat="1" x14ac:dyDescent="0.25">
      <c r="A8" s="184"/>
    </row>
    <row r="9" spans="1:1" s="182" customFormat="1" x14ac:dyDescent="0.25">
      <c r="A9" s="184"/>
    </row>
    <row r="10" spans="1:1" s="182" customFormat="1" x14ac:dyDescent="0.25">
      <c r="A10" s="184"/>
    </row>
    <row r="11" spans="1:1" s="182" customFormat="1" x14ac:dyDescent="0.25">
      <c r="A11" s="184"/>
    </row>
    <row r="12" spans="1:1" s="182" customFormat="1" x14ac:dyDescent="0.25">
      <c r="A12" s="184"/>
    </row>
    <row r="13" spans="1:1" s="182" customFormat="1" x14ac:dyDescent="0.25">
      <c r="A13" s="184"/>
    </row>
    <row r="14" spans="1:1" s="182" customFormat="1" x14ac:dyDescent="0.25">
      <c r="A14" s="184"/>
    </row>
    <row r="15" spans="1:1" s="182" customFormat="1" x14ac:dyDescent="0.25">
      <c r="A15" s="184"/>
    </row>
  </sheetData>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Master</vt:lpstr>
      <vt:lpstr>Glossary</vt:lpstr>
      <vt:lpstr>NTDPC Disclaimer</vt:lpstr>
      <vt:lpstr>Update Log</vt:lpstr>
      <vt:lpstr>Scorecard Hide</vt:lpstr>
      <vt:lpstr>Scorecard sort</vt:lpstr>
      <vt:lpstr>PHMSA Disclaimer</vt:lpstr>
      <vt:lpstr>Master!Print_Area</vt:lpstr>
      <vt:lpstr>Master!Print_Titles</vt:lpstr>
    </vt:vector>
  </TitlesOfParts>
  <Company>Sprint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NTDPC OC Law Summary</dc:title>
  <dc:subject>State CBYD Laws</dc:subject>
  <dc:creator>Thomas D. Nail</dc:creator>
  <cp:lastModifiedBy>Herb Wilhite</cp:lastModifiedBy>
  <cp:revision>1</cp:revision>
  <cp:lastPrinted>2010-08-26T15:28:59Z</cp:lastPrinted>
  <dcterms:created xsi:type="dcterms:W3CDTF">2002-12-17T21:41:01Z</dcterms:created>
  <dcterms:modified xsi:type="dcterms:W3CDTF">2013-05-01T15:45:04Z</dcterms:modified>
</cp:coreProperties>
</file>